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126"/>
  <workbookPr/>
  <bookViews>
    <workbookView xWindow="65416" yWindow="65416" windowWidth="29040" windowHeight="15840" tabRatio="877" activeTab="0"/>
  </bookViews>
  <sheets>
    <sheet name="Mode d'emploi" sheetId="3" r:id="rId1"/>
    <sheet name="Équipes 1er cycle" sheetId="2" r:id="rId2"/>
    <sheet name="Pointage 1er cycle" sheetId="1" r:id="rId3"/>
    <sheet name="Classement préliminaire 1er cy." sheetId="14" r:id="rId4"/>
    <sheet name="Classement final 1er cycle" sheetId="10" r:id="rId5"/>
    <sheet name="Équipes 2e cycle" sheetId="15" r:id="rId6"/>
    <sheet name="Pointage 2e cycle" sheetId="16" r:id="rId7"/>
    <sheet name="Classement préliminaire 2e cyc." sheetId="17" r:id="rId8"/>
    <sheet name="Classement final 2e cycle" sheetId="18" r:id="rId9"/>
  </sheets>
  <definedNames>
    <definedName name="_xlnm.Print_Area" localSheetId="4">'Classement final 1er cycle'!$B$1:$G$74</definedName>
    <definedName name="_xlnm.Print_Area" localSheetId="8">'Classement final 2e cycle'!$B$1:$G$74</definedName>
    <definedName name="_xlnm.Print_Area" localSheetId="3">'Classement préliminaire 1er cy.'!$B$1:$G$75</definedName>
    <definedName name="_xlnm.Print_Area" localSheetId="7">'Classement préliminaire 2e cyc.'!$B$1:$G$75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3.xml><?xml version="1.0" encoding="utf-8"?>
<comments xmlns="http://schemas.openxmlformats.org/spreadsheetml/2006/main">
  <authors>
    <author>Isabelle Bolduc</author>
  </authors>
  <commentList>
    <comment ref="S10" authorId="0">
      <text>
        <r>
          <rPr>
            <b/>
            <sz val="9"/>
            <rFont val="Tahoma"/>
            <family val="2"/>
          </rPr>
          <t>Pointage du meilleur
prototype du cycle</t>
        </r>
      </text>
    </comment>
  </commentList>
</comments>
</file>

<file path=xl/comments7.xml><?xml version="1.0" encoding="utf-8"?>
<comments xmlns="http://schemas.openxmlformats.org/spreadsheetml/2006/main">
  <authors>
    <author>Isabelle Bolduc</author>
  </authors>
  <commentList>
    <comment ref="S10" authorId="0">
      <text>
        <r>
          <rPr>
            <b/>
            <sz val="9"/>
            <rFont val="Tahoma"/>
            <family val="2"/>
          </rPr>
          <t>Pointage du meilleur
prototype du cycle</t>
        </r>
      </text>
    </comment>
  </commentList>
</comments>
</file>

<file path=xl/sharedStrings.xml><?xml version="1.0" encoding="utf-8"?>
<sst xmlns="http://schemas.openxmlformats.org/spreadsheetml/2006/main" count="258" uniqueCount="83">
  <si>
    <t>Participants</t>
  </si>
  <si>
    <t>GRAND TOTAL</t>
  </si>
  <si>
    <t>m1</t>
  </si>
  <si>
    <t>m2</t>
  </si>
  <si>
    <t>m1 + m2</t>
  </si>
  <si>
    <t>Note du rapport écrit</t>
  </si>
  <si>
    <t>/15</t>
  </si>
  <si>
    <t>R</t>
  </si>
  <si>
    <t>-</t>
  </si>
  <si>
    <t>Classement</t>
  </si>
  <si>
    <t>/100</t>
  </si>
  <si>
    <t>École</t>
  </si>
  <si>
    <t>Équipe</t>
  </si>
  <si>
    <t>Nom</t>
  </si>
  <si>
    <t>Premier cycle</t>
  </si>
  <si>
    <t>Rapport écrit</t>
  </si>
  <si>
    <t>Pointage</t>
  </si>
  <si>
    <t>Mode d'emploi du tableau de pointage</t>
  </si>
  <si>
    <t>Ne tiennent pas compte des notes des rapports écrits</t>
  </si>
  <si>
    <t>Polyvalente XYZ</t>
  </si>
  <si>
    <t>Nom du prototype</t>
  </si>
  <si>
    <t>ex.</t>
  </si>
  <si>
    <t>d</t>
  </si>
  <si>
    <t>La Grande Hermine</t>
  </si>
  <si>
    <t>Total préliminaire</t>
  </si>
  <si>
    <t>FREINE TES ARDEURS!</t>
  </si>
  <si>
    <t>Classement des ex-aequo</t>
  </si>
  <si>
    <t>e</t>
  </si>
  <si>
    <t>L</t>
  </si>
  <si>
    <t>Max 1000</t>
  </si>
  <si>
    <t>Entrer l'écart entre les colonnes (centre à centre), mesuré en cm.</t>
  </si>
  <si>
    <t>Le pointage de chaque manche se calculera automatiquement.</t>
  </si>
  <si>
    <t>Entrer dans la case correspondante dans la colonne ex-aequo la position de chaque équipe en bris d'égalité (1 pour le gagnant).</t>
  </si>
  <si>
    <t>Le classement est directement corrigé par un facteur tenant compte de ce résultat.</t>
  </si>
  <si>
    <t>Prototype</t>
  </si>
  <si>
    <t>Max 100
Min 10</t>
  </si>
  <si>
    <t>cm</t>
  </si>
  <si>
    <t>Entrer les résultats des rapports écrits dans la colonne "/100".</t>
  </si>
  <si>
    <t>La mesure, en cm, de la partie la plus large du véhicule qui se trouve entre le sol et 15 cm de hauteur, soit la hauteur des colonnes, s'inscrit automatiquement.</t>
  </si>
  <si>
    <t>Ils ne tiennent pas compte des notes des rapports écrits.</t>
  </si>
  <si>
    <t>Pour tous les utilisateurs,</t>
  </si>
  <si>
    <t>Assurez-vous de bien lire ces instructions avant d'utiliser le fichier Excel. Nous recommandons de faire des tests avec celui-ci avant votre finale.</t>
  </si>
  <si>
    <t>Alexandre et Florence</t>
  </si>
  <si>
    <t>Machine</t>
  </si>
  <si>
    <t>Nous sommes heureux de vous offrir ce système de comptabilisation des points pour votre finale en classe ou à l'école du DGI ÉTS 2024.</t>
  </si>
  <si>
    <t>Si vous rencontrez des problèmes avec le fichier, veuillez nous écrire au faqdgi@technoscience.ca. Merci et bon défi!</t>
  </si>
  <si>
    <r>
      <t xml:space="preserve">Onglets </t>
    </r>
    <r>
      <rPr>
        <b/>
        <i/>
        <sz val="16"/>
        <color theme="1"/>
        <rFont val="Arial"/>
        <family val="2"/>
      </rPr>
      <t>Équipes</t>
    </r>
    <r>
      <rPr>
        <b/>
        <sz val="16"/>
        <color theme="1"/>
        <rFont val="Arial"/>
        <family val="2"/>
      </rPr>
      <t xml:space="preserve"> :</t>
    </r>
  </si>
  <si>
    <r>
      <t>Après avoir inscrit les noms et les n</t>
    </r>
    <r>
      <rPr>
        <vertAlign val="superscript"/>
        <sz val="16"/>
        <color theme="1"/>
        <rFont val="Arial"/>
        <family val="2"/>
      </rPr>
      <t>o</t>
    </r>
    <r>
      <rPr>
        <sz val="16"/>
        <color theme="1"/>
        <rFont val="Arial"/>
        <family val="2"/>
      </rPr>
      <t xml:space="preserve"> d'équipes, ceux-ci s'inscriront automatiquement dans les tableaux de pointage de chaque cycle.</t>
    </r>
  </si>
  <si>
    <r>
      <t xml:space="preserve">Onglets </t>
    </r>
    <r>
      <rPr>
        <b/>
        <i/>
        <sz val="16"/>
        <color theme="1"/>
        <rFont val="Arial"/>
        <family val="2"/>
      </rPr>
      <t>Pointage</t>
    </r>
    <r>
      <rPr>
        <b/>
        <sz val="16"/>
        <color theme="1"/>
        <rFont val="Arial"/>
        <family val="2"/>
      </rPr>
      <t xml:space="preserve"> :</t>
    </r>
  </si>
  <si>
    <r>
      <t xml:space="preserve">Onglets </t>
    </r>
    <r>
      <rPr>
        <b/>
        <i/>
        <sz val="16"/>
        <color theme="1"/>
        <rFont val="Arial"/>
        <family val="2"/>
      </rPr>
      <t>Classement préliminaire</t>
    </r>
    <r>
      <rPr>
        <b/>
        <sz val="16"/>
        <color theme="1"/>
        <rFont val="Arial"/>
        <family val="2"/>
      </rPr>
      <t xml:space="preserve"> :</t>
    </r>
  </si>
  <si>
    <t>Les résultats s'affichent dans les onglets correspondants.</t>
  </si>
  <si>
    <r>
      <t xml:space="preserve">Onglets </t>
    </r>
    <r>
      <rPr>
        <b/>
        <i/>
        <sz val="16"/>
        <color theme="1"/>
        <rFont val="Arial"/>
        <family val="2"/>
      </rPr>
      <t>Classement final</t>
    </r>
    <r>
      <rPr>
        <b/>
        <sz val="16"/>
        <color theme="1"/>
        <rFont val="Arial"/>
        <family val="2"/>
      </rPr>
      <t xml:space="preserve"> :</t>
    </r>
  </si>
  <si>
    <t>Les résultats finaux (incluant le rapport écrit), présentés selon le classement, s'affichent dans les onglets correspondants.</t>
  </si>
  <si>
    <t>En cas d'égalité :</t>
  </si>
  <si>
    <r>
      <t>Au 1</t>
    </r>
    <r>
      <rPr>
        <vertAlign val="superscript"/>
        <sz val="16"/>
        <color theme="1"/>
        <rFont val="Arial"/>
        <family val="2"/>
      </rPr>
      <t>er</t>
    </r>
    <r>
      <rPr>
        <sz val="16"/>
        <color theme="1"/>
        <rFont val="Arial"/>
        <family val="2"/>
      </rPr>
      <t xml:space="preserve"> cycle, un nouvel essai sera décisif. Au 2</t>
    </r>
    <r>
      <rPr>
        <vertAlign val="superscript"/>
        <sz val="16"/>
        <color theme="1"/>
        <rFont val="Arial"/>
        <family val="2"/>
      </rPr>
      <t>e</t>
    </r>
    <r>
      <rPr>
        <sz val="16"/>
        <color theme="1"/>
        <rFont val="Arial"/>
        <family val="2"/>
      </rPr>
      <t xml:space="preserve"> cycle, un nouveau trait à atteindre sera tiré pour les équipes qui se disputeront les positions en jeu.</t>
    </r>
  </si>
  <si>
    <t>Inscrire la distance parcourue entre le trait à atteindre et la partie du prototype la plus avancée en mm pour chaque équipe.</t>
  </si>
  <si>
    <r>
      <t>Équipes - 1</t>
    </r>
    <r>
      <rPr>
        <b/>
        <vertAlign val="superscript"/>
        <sz val="16"/>
        <color theme="1"/>
        <rFont val="Arial"/>
        <family val="2"/>
      </rPr>
      <t>er</t>
    </r>
    <r>
      <rPr>
        <b/>
        <sz val="16"/>
        <color theme="1"/>
        <rFont val="Arial"/>
        <family val="2"/>
      </rPr>
      <t xml:space="preserve"> cycle</t>
    </r>
  </si>
  <si>
    <r>
      <t>N</t>
    </r>
    <r>
      <rPr>
        <b/>
        <vertAlign val="superscript"/>
        <sz val="11"/>
        <color theme="1"/>
        <rFont val="Arial"/>
        <family val="2"/>
      </rPr>
      <t>o</t>
    </r>
    <r>
      <rPr>
        <b/>
        <sz val="11"/>
        <color theme="1"/>
        <rFont val="Arial"/>
        <family val="2"/>
      </rPr>
      <t xml:space="preserve"> d'équipe</t>
    </r>
  </si>
  <si>
    <r>
      <t>N</t>
    </r>
    <r>
      <rPr>
        <b/>
        <vertAlign val="superscript"/>
        <sz val="11"/>
        <color theme="0"/>
        <rFont val="Arial"/>
        <family val="2"/>
      </rPr>
      <t>o</t>
    </r>
    <r>
      <rPr>
        <b/>
        <sz val="11"/>
        <color theme="0"/>
        <rFont val="Arial"/>
        <family val="2"/>
      </rPr>
      <t xml:space="preserve"> d'équipe</t>
    </r>
  </si>
  <si>
    <t>La mesure, en cm, de la partie la plus large du véhicule, qui se trouve entre le sol et 15 cm de hauteur, soit la hauteur des colonnes.</t>
  </si>
  <si>
    <t>Nom de l'école</t>
  </si>
  <si>
    <t>Édition 2023-2024</t>
  </si>
  <si>
    <t>L = 0</t>
  </si>
  <si>
    <t>d x 2</t>
  </si>
  <si>
    <t>Si le trait est dépassé, mettre un ''x'' dans la case.</t>
  </si>
  <si>
    <t xml:space="preserve">Distance en mm </t>
  </si>
  <si>
    <r>
      <t xml:space="preserve">Écart entre les colonnes (centre à centre), mesuré en cm
 </t>
    </r>
    <r>
      <rPr>
        <i/>
        <sz val="8"/>
        <rFont val="Arial"/>
        <family val="2"/>
      </rPr>
      <t>(10, 20, 30, 40, 50, 60, 70, 80, 90, 100)</t>
    </r>
  </si>
  <si>
    <r>
      <t>Entrer les nom des participants, les noms des prototypes et les noms des écoles dans les tableaux des onglets "</t>
    </r>
    <r>
      <rPr>
        <i/>
        <sz val="16"/>
        <color theme="1"/>
        <rFont val="Arial"/>
        <family val="2"/>
      </rPr>
      <t>Équipes 1</t>
    </r>
    <r>
      <rPr>
        <i/>
        <vertAlign val="superscript"/>
        <sz val="16"/>
        <color theme="1"/>
        <rFont val="Arial"/>
        <family val="2"/>
      </rPr>
      <t>er</t>
    </r>
    <r>
      <rPr>
        <i/>
        <sz val="16"/>
        <color theme="1"/>
        <rFont val="Arial"/>
        <family val="2"/>
      </rPr>
      <t xml:space="preserve"> cycle</t>
    </r>
    <r>
      <rPr>
        <sz val="16"/>
        <color theme="1"/>
        <rFont val="Arial"/>
        <family val="2"/>
      </rPr>
      <t>" et "</t>
    </r>
    <r>
      <rPr>
        <i/>
        <sz val="16"/>
        <color theme="1"/>
        <rFont val="Arial"/>
        <family val="2"/>
      </rPr>
      <t>Rapport écrit 2</t>
    </r>
    <r>
      <rPr>
        <i/>
        <vertAlign val="superscript"/>
        <sz val="16"/>
        <color theme="1"/>
        <rFont val="Arial"/>
        <family val="2"/>
      </rPr>
      <t>e</t>
    </r>
    <r>
      <rPr>
        <i/>
        <sz val="16"/>
        <color theme="1"/>
        <rFont val="Arial"/>
        <family val="2"/>
      </rPr>
      <t xml:space="preserve"> cycle</t>
    </r>
    <r>
      <rPr>
        <sz val="16"/>
        <color theme="1"/>
        <rFont val="Arial"/>
        <family val="2"/>
      </rPr>
      <t>".</t>
    </r>
  </si>
  <si>
    <t>Entrer, en cm, la partie la plus large du prototype, qui se trouve entre le sol et 15 cm de hauteur, soit la hauteur des colonnes.</t>
  </si>
  <si>
    <t>Mesure de la partie la plus large du prototype</t>
  </si>
  <si>
    <t>Classe ou école</t>
  </si>
  <si>
    <t>x</t>
  </si>
  <si>
    <t>Classement préliminaire</t>
  </si>
  <si>
    <r>
      <t>1</t>
    </r>
    <r>
      <rPr>
        <b/>
        <vertAlign val="superscript"/>
        <sz val="16"/>
        <rFont val="Arial"/>
        <family val="2"/>
      </rPr>
      <t>er</t>
    </r>
    <r>
      <rPr>
        <b/>
        <sz val="16"/>
        <rFont val="Arial"/>
        <family val="2"/>
      </rPr>
      <t xml:space="preserve"> cycle</t>
    </r>
  </si>
  <si>
    <t>Noms</t>
  </si>
  <si>
    <t>École ou classe</t>
  </si>
  <si>
    <t>Classement final</t>
  </si>
  <si>
    <t>Si le trait à atteindre est dépassé, l'inscrire avec un ''x'' dans la case correspondante.</t>
  </si>
  <si>
    <t>Si l'une ou l'autre des colonnes tombent, l'inscrire avec un ''x'' dans la case correspondante.</t>
  </si>
  <si>
    <t>Si l’une ou l’autre des colonnes tombe, mettre un "x" dans la case.</t>
  </si>
  <si>
    <r>
      <t>Équipes - 2</t>
    </r>
    <r>
      <rPr>
        <b/>
        <vertAlign val="superscript"/>
        <sz val="16"/>
        <color theme="1"/>
        <rFont val="Arial"/>
        <family val="2"/>
      </rPr>
      <t>e</t>
    </r>
    <r>
      <rPr>
        <b/>
        <sz val="16"/>
        <color theme="1"/>
        <rFont val="Arial"/>
        <family val="2"/>
      </rPr>
      <t xml:space="preserve"> cycle</t>
    </r>
  </si>
  <si>
    <t>Deuxième cycle</t>
  </si>
  <si>
    <r>
      <t>2</t>
    </r>
    <r>
      <rPr>
        <b/>
        <vertAlign val="superscript"/>
        <sz val="16"/>
        <rFont val="Arial"/>
        <family val="2"/>
      </rPr>
      <t>e</t>
    </r>
    <r>
      <rPr>
        <b/>
        <sz val="16"/>
        <rFont val="Arial"/>
        <family val="2"/>
      </rPr>
      <t xml:space="preserve"> cycle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</si>
</sst>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9"/>
      <name val="Tahoma"/>
      <family val="2"/>
    </font>
    <font>
      <b/>
      <sz val="12"/>
      <name val="Arial"/>
      <family val="2"/>
    </font>
    <font>
      <b/>
      <sz val="10"/>
      <color theme="0" tint="-0.24997000396251678"/>
      <name val="Arial"/>
      <family val="2"/>
    </font>
    <font>
      <b/>
      <sz val="20"/>
      <color theme="1"/>
      <name val="Arial"/>
      <family val="2"/>
    </font>
    <font>
      <sz val="16"/>
      <color theme="1"/>
      <name val="Arial"/>
      <family val="2"/>
    </font>
    <font>
      <b/>
      <i/>
      <sz val="16"/>
      <color rgb="FF166E9E"/>
      <name val="Arial"/>
      <family val="2"/>
    </font>
    <font>
      <b/>
      <sz val="16"/>
      <color theme="1"/>
      <name val="Arial"/>
      <family val="2"/>
    </font>
    <font>
      <sz val="14"/>
      <color theme="1"/>
      <name val="Arial"/>
      <family val="2"/>
    </font>
    <font>
      <b/>
      <i/>
      <sz val="11"/>
      <color theme="1"/>
      <name val="Arial"/>
      <family val="2"/>
    </font>
    <font>
      <b/>
      <i/>
      <sz val="16"/>
      <color theme="1"/>
      <name val="Arial"/>
      <family val="2"/>
    </font>
    <font>
      <i/>
      <sz val="16"/>
      <color theme="1"/>
      <name val="Arial"/>
      <family val="2"/>
    </font>
    <font>
      <vertAlign val="superscript"/>
      <sz val="16"/>
      <color theme="1"/>
      <name val="Arial"/>
      <family val="2"/>
    </font>
    <font>
      <i/>
      <vertAlign val="superscript"/>
      <sz val="16"/>
      <color theme="1"/>
      <name val="Arial"/>
      <family val="2"/>
    </font>
    <font>
      <b/>
      <vertAlign val="superscript"/>
      <sz val="16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0" tint="-0.24997000396251678"/>
      <name val="Arial"/>
      <family val="2"/>
    </font>
    <font>
      <b/>
      <vertAlign val="superscript"/>
      <sz val="11"/>
      <color theme="1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b/>
      <sz val="11"/>
      <color theme="0"/>
      <name val="Arial"/>
      <family val="2"/>
    </font>
    <font>
      <b/>
      <vertAlign val="superscript"/>
      <sz val="11"/>
      <color theme="0"/>
      <name val="Arial"/>
      <family val="2"/>
    </font>
    <font>
      <b/>
      <sz val="18"/>
      <color theme="4" tint="-0.24997000396251678"/>
      <name val="Arial"/>
      <family val="2"/>
    </font>
    <font>
      <sz val="28"/>
      <color theme="1"/>
      <name val="Arial"/>
      <family val="2"/>
    </font>
    <font>
      <b/>
      <sz val="28"/>
      <color theme="1"/>
      <name val="Arial"/>
      <family val="2"/>
    </font>
    <font>
      <sz val="12"/>
      <color theme="1"/>
      <name val="Arial"/>
      <family val="2"/>
    </font>
    <font>
      <i/>
      <sz val="8"/>
      <name val="Arial"/>
      <family val="2"/>
    </font>
    <font>
      <sz val="11"/>
      <color theme="0" tint="-0.24997000396251678"/>
      <name val="Arial"/>
      <family val="2"/>
    </font>
    <font>
      <sz val="11"/>
      <name val="Arial"/>
      <family val="2"/>
    </font>
    <font>
      <sz val="11"/>
      <color theme="0" tint="-0.4999699890613556"/>
      <name val="Arial"/>
      <family val="2"/>
    </font>
    <font>
      <b/>
      <sz val="12"/>
      <color rgb="FFFF0000"/>
      <name val="Arial"/>
      <family val="2"/>
    </font>
    <font>
      <i/>
      <sz val="10"/>
      <name val="Arial"/>
      <family val="2"/>
    </font>
    <font>
      <b/>
      <sz val="18"/>
      <color theme="1"/>
      <name val="Arial"/>
      <family val="2"/>
    </font>
    <font>
      <b/>
      <sz val="16"/>
      <name val="Arial"/>
      <family val="2"/>
    </font>
    <font>
      <b/>
      <vertAlign val="superscript"/>
      <sz val="16"/>
      <name val="Arial"/>
      <family val="2"/>
    </font>
    <font>
      <b/>
      <sz val="14"/>
      <color theme="0"/>
      <name val="Arial"/>
      <family val="2"/>
    </font>
    <font>
      <b/>
      <sz val="12"/>
      <color theme="1"/>
      <name val="Arial"/>
      <family val="2"/>
    </font>
    <font>
      <sz val="11"/>
      <color theme="1"/>
      <name val="Calibri"/>
      <family val="2"/>
    </font>
    <font>
      <b/>
      <sz val="8"/>
      <name val="Calibri"/>
      <family val="2"/>
    </font>
  </fonts>
  <fills count="1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E1F2CE"/>
        <bgColor indexed="64"/>
      </patternFill>
    </fill>
    <fill>
      <patternFill patternType="solid">
        <fgColor rgb="FFB3EBFF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/>
      <bottom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 vertical="center"/>
    </xf>
    <xf numFmtId="0" fontId="10" fillId="0" borderId="0" xfId="0" applyFont="1"/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20" fillId="3" borderId="5" xfId="0" applyFont="1" applyFill="1" applyBorder="1" applyAlignment="1">
      <alignment horizontal="center" vertical="center" wrapText="1"/>
    </xf>
    <xf numFmtId="0" fontId="19" fillId="0" borderId="6" xfId="0" applyFont="1" applyBorder="1" applyAlignment="1" applyProtection="1">
      <alignment horizontal="center" vertical="center"/>
      <protection locked="0"/>
    </xf>
    <xf numFmtId="0" fontId="17" fillId="0" borderId="6" xfId="0" applyFont="1" applyBorder="1" applyAlignment="1" applyProtection="1">
      <alignment horizontal="center" vertical="center"/>
      <protection locked="0"/>
    </xf>
    <xf numFmtId="2" fontId="17" fillId="0" borderId="6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3" fillId="4" borderId="6" xfId="0" applyFont="1" applyFill="1" applyBorder="1" applyAlignment="1">
      <alignment horizontal="center" vertical="center" wrapText="1"/>
    </xf>
    <xf numFmtId="0" fontId="22" fillId="4" borderId="6" xfId="0" applyFont="1" applyFill="1" applyBorder="1" applyAlignment="1">
      <alignment horizontal="center" vertical="center" wrapText="1"/>
    </xf>
    <xf numFmtId="49" fontId="22" fillId="4" borderId="6" xfId="0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17" fillId="3" borderId="6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 wrapText="1"/>
    </xf>
    <xf numFmtId="0" fontId="19" fillId="3" borderId="7" xfId="0" applyFont="1" applyFill="1" applyBorder="1" applyAlignment="1">
      <alignment horizontal="center" vertical="center" wrapText="1"/>
    </xf>
    <xf numFmtId="0" fontId="17" fillId="3" borderId="0" xfId="0" applyFont="1" applyFill="1" applyAlignment="1">
      <alignment horizontal="center" vertical="center" wrapText="1"/>
    </xf>
    <xf numFmtId="0" fontId="17" fillId="3" borderId="8" xfId="0" applyFont="1" applyFill="1" applyBorder="1" applyAlignment="1">
      <alignment horizontal="center" vertical="center" wrapText="1"/>
    </xf>
    <xf numFmtId="0" fontId="32" fillId="3" borderId="0" xfId="0" applyFont="1" applyFill="1" applyAlignment="1" quotePrefix="1">
      <alignment horizontal="center" vertical="center" wrapText="1"/>
    </xf>
    <xf numFmtId="0" fontId="33" fillId="3" borderId="1" xfId="0" applyFont="1" applyFill="1" applyBorder="1" applyAlignment="1">
      <alignment horizontal="center" vertical="center" wrapText="1"/>
    </xf>
    <xf numFmtId="0" fontId="33" fillId="3" borderId="7" xfId="0" applyFont="1" applyFill="1" applyBorder="1" applyAlignment="1">
      <alignment horizontal="center" vertical="center" wrapText="1"/>
    </xf>
    <xf numFmtId="0" fontId="20" fillId="3" borderId="7" xfId="0" applyFont="1" applyFill="1" applyBorder="1" applyAlignment="1">
      <alignment horizontal="center" vertical="center" wrapText="1"/>
    </xf>
    <xf numFmtId="0" fontId="31" fillId="3" borderId="0" xfId="0" applyFont="1" applyFill="1" applyAlignment="1">
      <alignment horizontal="center" vertical="center" wrapText="1"/>
    </xf>
    <xf numFmtId="0" fontId="31" fillId="3" borderId="8" xfId="0" applyFont="1" applyFill="1" applyBorder="1" applyAlignment="1">
      <alignment horizontal="center" vertical="center" wrapText="1"/>
    </xf>
    <xf numFmtId="1" fontId="31" fillId="3" borderId="1" xfId="0" applyNumberFormat="1" applyFont="1" applyFill="1" applyBorder="1" applyAlignment="1">
      <alignment horizontal="center" vertical="center" wrapText="1"/>
    </xf>
    <xf numFmtId="0" fontId="31" fillId="3" borderId="1" xfId="0" applyFont="1" applyFill="1" applyBorder="1" applyAlignment="1">
      <alignment horizontal="center" vertical="center" wrapText="1"/>
    </xf>
    <xf numFmtId="2" fontId="31" fillId="3" borderId="1" xfId="0" applyNumberFormat="1" applyFont="1" applyFill="1" applyBorder="1" applyAlignment="1">
      <alignment horizontal="center" vertical="center" wrapText="1"/>
    </xf>
    <xf numFmtId="1" fontId="31" fillId="2" borderId="1" xfId="0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1" fontId="17" fillId="0" borderId="7" xfId="0" applyNumberFormat="1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0" fontId="17" fillId="0" borderId="0" xfId="0" applyFont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1" fontId="17" fillId="0" borderId="1" xfId="0" applyNumberFormat="1" applyFont="1" applyBorder="1" applyAlignment="1">
      <alignment horizontal="center" vertical="center"/>
    </xf>
    <xf numFmtId="2" fontId="17" fillId="0" borderId="1" xfId="0" applyNumberFormat="1" applyFont="1" applyBorder="1" applyAlignment="1">
      <alignment horizontal="center" vertical="center"/>
    </xf>
    <xf numFmtId="1" fontId="17" fillId="2" borderId="1" xfId="0" applyNumberFormat="1" applyFont="1" applyFill="1" applyBorder="1" applyAlignment="1" applyProtection="1">
      <alignment horizontal="center" vertical="center"/>
      <protection locked="0"/>
    </xf>
    <xf numFmtId="0" fontId="17" fillId="0" borderId="9" xfId="0" applyFont="1" applyBorder="1" applyAlignment="1">
      <alignment horizontal="center" vertical="center"/>
    </xf>
    <xf numFmtId="1" fontId="17" fillId="0" borderId="10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10" xfId="0" applyFont="1" applyBorder="1" applyAlignment="1" applyProtection="1">
      <alignment horizontal="center" vertical="center" wrapText="1"/>
      <protection locked="0"/>
    </xf>
    <xf numFmtId="0" fontId="17" fillId="0" borderId="11" xfId="0" applyFont="1" applyBorder="1" applyAlignment="1" applyProtection="1">
      <alignment horizontal="center" vertical="center"/>
      <protection locked="0"/>
    </xf>
    <xf numFmtId="0" fontId="17" fillId="0" borderId="11" xfId="0" applyFont="1" applyBorder="1" applyAlignment="1">
      <alignment horizontal="center" vertical="center"/>
    </xf>
    <xf numFmtId="1" fontId="17" fillId="0" borderId="9" xfId="0" applyNumberFormat="1" applyFont="1" applyBorder="1" applyAlignment="1">
      <alignment horizontal="center" vertical="center"/>
    </xf>
    <xf numFmtId="2" fontId="17" fillId="0" borderId="9" xfId="0" applyNumberFormat="1" applyFont="1" applyBorder="1" applyAlignment="1">
      <alignment horizontal="center" vertical="center"/>
    </xf>
    <xf numFmtId="1" fontId="17" fillId="2" borderId="9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Alignment="1">
      <alignment horizontal="center" vertical="center"/>
    </xf>
    <xf numFmtId="0" fontId="34" fillId="5" borderId="0" xfId="0" applyFont="1" applyFill="1" applyAlignment="1" applyProtection="1">
      <alignment horizontal="center" vertical="center"/>
      <protection locked="0"/>
    </xf>
    <xf numFmtId="0" fontId="22" fillId="0" borderId="2" xfId="0" applyFont="1" applyBorder="1" applyAlignment="1">
      <alignment horizontal="center" vertical="center" wrapText="1"/>
    </xf>
    <xf numFmtId="0" fontId="17" fillId="0" borderId="11" xfId="0" applyFont="1" applyBorder="1" applyAlignment="1" applyProtection="1">
      <alignment horizontal="center" vertical="center" wrapText="1"/>
      <protection locked="0"/>
    </xf>
    <xf numFmtId="0" fontId="19" fillId="4" borderId="4" xfId="0" applyFont="1" applyFill="1" applyBorder="1" applyAlignment="1">
      <alignment horizontal="center" vertical="center" wrapText="1"/>
    </xf>
    <xf numFmtId="0" fontId="17" fillId="4" borderId="3" xfId="0" applyFont="1" applyFill="1" applyBorder="1" applyAlignment="1">
      <alignment horizontal="center" vertical="center" wrapText="1"/>
    </xf>
    <xf numFmtId="0" fontId="17" fillId="4" borderId="5" xfId="0" applyFont="1" applyFill="1" applyBorder="1" applyAlignment="1">
      <alignment horizontal="center" vertical="center" wrapText="1"/>
    </xf>
    <xf numFmtId="0" fontId="17" fillId="4" borderId="6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 quotePrefix="1">
      <alignment horizontal="center" vertical="center" wrapText="1"/>
    </xf>
    <xf numFmtId="0" fontId="35" fillId="4" borderId="6" xfId="0" applyFont="1" applyFill="1" applyBorder="1" applyAlignment="1" quotePrefix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32" fillId="3" borderId="0" xfId="0" applyFont="1" applyFill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23" fillId="3" borderId="0" xfId="0" applyFont="1" applyFill="1" applyAlignment="1" quotePrefix="1">
      <alignment horizontal="center" vertical="center" wrapText="1"/>
    </xf>
    <xf numFmtId="0" fontId="23" fillId="3" borderId="0" xfId="0" applyFont="1" applyFill="1" applyAlignment="1">
      <alignment horizontal="center" vertical="center" wrapText="1"/>
    </xf>
    <xf numFmtId="164" fontId="19" fillId="0" borderId="8" xfId="0" applyNumberFormat="1" applyFont="1" applyBorder="1" applyAlignment="1">
      <alignment horizontal="center" vertical="center"/>
    </xf>
    <xf numFmtId="164" fontId="20" fillId="3" borderId="0" xfId="0" applyNumberFormat="1" applyFont="1" applyFill="1" applyAlignment="1">
      <alignment horizontal="center" vertical="center" wrapText="1"/>
    </xf>
    <xf numFmtId="164" fontId="19" fillId="0" borderId="2" xfId="0" applyNumberFormat="1" applyFont="1" applyBorder="1" applyAlignment="1">
      <alignment horizontal="center" vertical="center"/>
    </xf>
    <xf numFmtId="0" fontId="17" fillId="5" borderId="0" xfId="0" applyFont="1" applyFill="1"/>
    <xf numFmtId="0" fontId="17" fillId="0" borderId="0" xfId="0" applyFont="1"/>
    <xf numFmtId="0" fontId="17" fillId="0" borderId="0" xfId="0" applyFont="1" applyAlignment="1">
      <alignment horizontal="left" vertical="center"/>
    </xf>
    <xf numFmtId="0" fontId="18" fillId="5" borderId="0" xfId="0" applyFont="1" applyFill="1" applyAlignment="1">
      <alignment horizontal="left" vertical="center"/>
    </xf>
    <xf numFmtId="0" fontId="18" fillId="2" borderId="12" xfId="0" applyFont="1" applyFill="1" applyBorder="1" applyAlignment="1">
      <alignment horizontal="center" vertical="center"/>
    </xf>
    <xf numFmtId="0" fontId="36" fillId="5" borderId="13" xfId="0" applyFont="1" applyFill="1" applyBorder="1" applyAlignment="1">
      <alignment horizontal="center" vertical="center"/>
    </xf>
    <xf numFmtId="0" fontId="18" fillId="2" borderId="13" xfId="0" applyFont="1" applyFill="1" applyBorder="1" applyAlignment="1">
      <alignment horizontal="center" vertical="center"/>
    </xf>
    <xf numFmtId="0" fontId="36" fillId="5" borderId="14" xfId="0" applyFont="1" applyFill="1" applyBorder="1" applyAlignment="1">
      <alignment horizontal="center" vertical="center"/>
    </xf>
    <xf numFmtId="0" fontId="37" fillId="5" borderId="15" xfId="0" applyFont="1" applyFill="1" applyBorder="1" applyAlignment="1">
      <alignment horizontal="center" vertical="center"/>
    </xf>
    <xf numFmtId="0" fontId="40" fillId="5" borderId="16" xfId="0" applyFont="1" applyFill="1" applyBorder="1" applyAlignment="1">
      <alignment horizontal="center" vertical="center"/>
    </xf>
    <xf numFmtId="0" fontId="40" fillId="5" borderId="17" xfId="0" applyFont="1" applyFill="1" applyBorder="1" applyAlignment="1">
      <alignment horizontal="center" vertical="center"/>
    </xf>
    <xf numFmtId="0" fontId="29" fillId="5" borderId="17" xfId="0" applyFont="1" applyFill="1" applyBorder="1" applyAlignment="1">
      <alignment horizontal="center" vertical="center"/>
    </xf>
    <xf numFmtId="2" fontId="29" fillId="5" borderId="18" xfId="0" applyNumberFormat="1" applyFont="1" applyFill="1" applyBorder="1" applyAlignment="1">
      <alignment horizontal="center" vertical="center"/>
    </xf>
    <xf numFmtId="0" fontId="40" fillId="5" borderId="19" xfId="0" applyFont="1" applyFill="1" applyBorder="1" applyAlignment="1">
      <alignment horizontal="center" vertical="center"/>
    </xf>
    <xf numFmtId="0" fontId="40" fillId="5" borderId="0" xfId="0" applyFont="1" applyFill="1" applyAlignment="1">
      <alignment horizontal="center" vertical="center"/>
    </xf>
    <xf numFmtId="0" fontId="29" fillId="5" borderId="0" xfId="0" applyFont="1" applyFill="1" applyAlignment="1">
      <alignment horizontal="center" vertical="center"/>
    </xf>
    <xf numFmtId="2" fontId="29" fillId="5" borderId="20" xfId="0" applyNumberFormat="1" applyFont="1" applyFill="1" applyBorder="1" applyAlignment="1">
      <alignment horizontal="center" vertical="center"/>
    </xf>
    <xf numFmtId="0" fontId="40" fillId="5" borderId="21" xfId="0" applyFont="1" applyFill="1" applyBorder="1" applyAlignment="1">
      <alignment horizontal="center" vertical="center"/>
    </xf>
    <xf numFmtId="0" fontId="40" fillId="5" borderId="15" xfId="0" applyFont="1" applyFill="1" applyBorder="1" applyAlignment="1">
      <alignment horizontal="center" vertical="center"/>
    </xf>
    <xf numFmtId="0" fontId="29" fillId="5" borderId="15" xfId="0" applyFont="1" applyFill="1" applyBorder="1" applyAlignment="1">
      <alignment horizontal="center" vertical="center"/>
    </xf>
    <xf numFmtId="2" fontId="29" fillId="5" borderId="22" xfId="0" applyNumberFormat="1" applyFont="1" applyFill="1" applyBorder="1" applyAlignment="1">
      <alignment horizontal="center" vertical="center"/>
    </xf>
    <xf numFmtId="0" fontId="37" fillId="5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4" fillId="8" borderId="23" xfId="0" applyFont="1" applyFill="1" applyBorder="1" applyAlignment="1">
      <alignment horizontal="center" vertical="center" wrapText="1"/>
    </xf>
    <xf numFmtId="0" fontId="24" fillId="8" borderId="8" xfId="0" applyFont="1" applyFill="1" applyBorder="1" applyAlignment="1">
      <alignment horizontal="center" vertical="center" wrapText="1"/>
    </xf>
    <xf numFmtId="0" fontId="24" fillId="8" borderId="2" xfId="0" applyFont="1" applyFill="1" applyBorder="1" applyAlignment="1">
      <alignment horizontal="center" vertical="center" wrapText="1"/>
    </xf>
    <xf numFmtId="0" fontId="24" fillId="8" borderId="6" xfId="0" applyFont="1" applyFill="1" applyBorder="1" applyAlignment="1">
      <alignment horizontal="center" vertical="center" wrapText="1"/>
    </xf>
    <xf numFmtId="0" fontId="24" fillId="8" borderId="24" xfId="0" applyFont="1" applyFill="1" applyBorder="1" applyAlignment="1">
      <alignment horizontal="center" vertical="center" wrapText="1"/>
    </xf>
    <xf numFmtId="0" fontId="24" fillId="8" borderId="7" xfId="0" applyFont="1" applyFill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2" fillId="9" borderId="6" xfId="0" applyFont="1" applyFill="1" applyBorder="1" applyAlignment="1">
      <alignment horizontal="center" vertical="center" wrapText="1"/>
    </xf>
    <xf numFmtId="0" fontId="22" fillId="9" borderId="6" xfId="0" applyFont="1" applyFill="1" applyBorder="1" applyAlignment="1">
      <alignment horizontal="center" vertical="center"/>
    </xf>
    <xf numFmtId="0" fontId="22" fillId="10" borderId="6" xfId="0" applyFont="1" applyFill="1" applyBorder="1" applyAlignment="1">
      <alignment horizontal="center" vertical="center"/>
    </xf>
    <xf numFmtId="0" fontId="22" fillId="10" borderId="6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2" borderId="25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2" fillId="2" borderId="9" xfId="0" applyFont="1" applyFill="1" applyBorder="1" applyAlignment="1">
      <alignment horizontal="center" vertical="center" wrapText="1"/>
    </xf>
    <xf numFmtId="0" fontId="17" fillId="5" borderId="0" xfId="0" applyFont="1" applyFill="1" applyAlignment="1">
      <alignment horizontal="center" vertical="center"/>
    </xf>
    <xf numFmtId="0" fontId="26" fillId="5" borderId="0" xfId="0" applyFont="1" applyFill="1" applyAlignment="1">
      <alignment horizontal="center" vertical="center"/>
    </xf>
    <xf numFmtId="0" fontId="28" fillId="5" borderId="0" xfId="0" applyFont="1" applyFill="1" applyAlignment="1">
      <alignment horizontal="center" vertical="center"/>
    </xf>
    <xf numFmtId="0" fontId="34" fillId="5" borderId="0" xfId="0" applyFont="1" applyFill="1" applyAlignment="1" applyProtection="1">
      <alignment horizontal="center" vertical="center"/>
      <protection locked="0"/>
    </xf>
    <xf numFmtId="0" fontId="18" fillId="5" borderId="11" xfId="0" applyFont="1" applyFill="1" applyBorder="1" applyAlignment="1">
      <alignment horizontal="center" vertical="center"/>
    </xf>
    <xf numFmtId="0" fontId="22" fillId="7" borderId="9" xfId="0" applyFont="1" applyFill="1" applyBorder="1" applyAlignment="1">
      <alignment horizontal="center" vertical="center" wrapText="1"/>
    </xf>
    <xf numFmtId="0" fontId="22" fillId="7" borderId="6" xfId="0" applyFont="1" applyFill="1" applyBorder="1" applyAlignment="1">
      <alignment horizontal="center" vertical="center" wrapText="1"/>
    </xf>
    <xf numFmtId="0" fontId="22" fillId="7" borderId="25" xfId="0" applyFont="1" applyFill="1" applyBorder="1" applyAlignment="1">
      <alignment horizontal="center" vertical="center" wrapText="1"/>
    </xf>
    <xf numFmtId="0" fontId="22" fillId="6" borderId="9" xfId="0" applyFont="1" applyFill="1" applyBorder="1" applyAlignment="1">
      <alignment horizontal="center" vertical="center" wrapText="1"/>
    </xf>
    <xf numFmtId="0" fontId="22" fillId="6" borderId="6" xfId="0" applyFont="1" applyFill="1" applyBorder="1" applyAlignment="1">
      <alignment horizontal="center" vertical="center" wrapText="1"/>
    </xf>
    <xf numFmtId="0" fontId="22" fillId="6" borderId="25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/>
    </xf>
    <xf numFmtId="0" fontId="2" fillId="6" borderId="25" xfId="0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/>
    </xf>
    <xf numFmtId="0" fontId="2" fillId="7" borderId="25" xfId="0" applyFont="1" applyFill="1" applyBorder="1" applyAlignment="1">
      <alignment horizontal="center" vertical="center"/>
    </xf>
    <xf numFmtId="0" fontId="22" fillId="0" borderId="9" xfId="0" applyFont="1" applyBorder="1" applyAlignment="1">
      <alignment horizontal="center" vertical="center" wrapText="1"/>
    </xf>
    <xf numFmtId="0" fontId="37" fillId="5" borderId="0" xfId="0" applyFont="1" applyFill="1" applyAlignment="1">
      <alignment horizontal="center" vertical="center"/>
    </xf>
    <xf numFmtId="0" fontId="39" fillId="11" borderId="12" xfId="0" applyFont="1" applyFill="1" applyBorder="1" applyAlignment="1">
      <alignment horizontal="center" vertical="center"/>
    </xf>
    <xf numFmtId="0" fontId="39" fillId="11" borderId="13" xfId="0" applyFont="1" applyFill="1" applyBorder="1" applyAlignment="1">
      <alignment horizontal="center" vertical="center"/>
    </xf>
    <xf numFmtId="0" fontId="39" fillId="11" borderId="14" xfId="0" applyFont="1" applyFill="1" applyBorder="1" applyAlignment="1">
      <alignment horizontal="center" vertical="center"/>
    </xf>
    <xf numFmtId="2" fontId="39" fillId="11" borderId="13" xfId="0" applyNumberFormat="1" applyFont="1" applyFill="1" applyBorder="1" applyAlignment="1">
      <alignment horizontal="center" vertical="center"/>
    </xf>
    <xf numFmtId="2" fontId="39" fillId="11" borderId="14" xfId="0" applyNumberFormat="1" applyFont="1" applyFill="1" applyBorder="1" applyAlignment="1">
      <alignment horizontal="center" vertical="center"/>
    </xf>
    <xf numFmtId="0" fontId="17" fillId="0" borderId="27" xfId="0" applyFont="1" applyBorder="1" applyAlignment="1">
      <alignment horizontal="center"/>
    </xf>
    <xf numFmtId="0" fontId="17" fillId="0" borderId="28" xfId="0" applyFont="1" applyBorder="1" applyAlignment="1">
      <alignment horizontal="center"/>
    </xf>
    <xf numFmtId="0" fontId="17" fillId="0" borderId="29" xfId="0" applyFont="1" applyBorder="1" applyAlignment="1">
      <alignment horizontal="center"/>
    </xf>
    <xf numFmtId="1" fontId="31" fillId="4" borderId="6" xfId="0" applyNumberFormat="1" applyFont="1" applyFill="1" applyBorder="1" applyAlignment="1">
      <alignment horizontal="center" vertical="center" wrapText="1"/>
    </xf>
    <xf numFmtId="0" fontId="39" fillId="7" borderId="27" xfId="0" applyFont="1" applyFill="1" applyBorder="1" applyAlignment="1">
      <alignment horizontal="center" vertical="center" wrapText="1"/>
    </xf>
    <xf numFmtId="0" fontId="39" fillId="7" borderId="28" xfId="0" applyFont="1" applyFill="1" applyBorder="1" applyAlignment="1">
      <alignment horizontal="center" vertical="center" wrapText="1"/>
    </xf>
    <xf numFmtId="0" fontId="39" fillId="7" borderId="29" xfId="0" applyFont="1" applyFill="1" applyBorder="1" applyAlignment="1">
      <alignment horizontal="center" vertical="center" wrapText="1"/>
    </xf>
    <xf numFmtId="0" fontId="39" fillId="12" borderId="27" xfId="0" applyFont="1" applyFill="1" applyBorder="1" applyAlignment="1">
      <alignment horizontal="center" vertical="center" wrapText="1"/>
    </xf>
    <xf numFmtId="0" fontId="39" fillId="12" borderId="28" xfId="0" applyFont="1" applyFill="1" applyBorder="1" applyAlignment="1">
      <alignment horizontal="center" vertical="center" wrapText="1"/>
    </xf>
    <xf numFmtId="0" fontId="39" fillId="12" borderId="29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6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customXml" Target="../customXml/item1.xml" /><Relationship Id="rId13" Type="http://schemas.openxmlformats.org/officeDocument/2006/relationships/customXml" Target="../customXml/item2.xml" /><Relationship Id="rId14" Type="http://schemas.openxmlformats.org/officeDocument/2006/relationships/customXml" Target="../customXml/item3.xml" /><Relationship Id="rId15" Type="http://schemas.openxmlformats.org/officeDocument/2006/relationships/customXml" Target="../customXml/item4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0</xdr:row>
      <xdr:rowOff>104775</xdr:rowOff>
    </xdr:from>
    <xdr:to>
      <xdr:col>3</xdr:col>
      <xdr:colOff>1409700</xdr:colOff>
      <xdr:row>5</xdr:row>
      <xdr:rowOff>123825</xdr:rowOff>
    </xdr:to>
    <xdr:pic>
      <xdr:nvPicPr>
        <xdr:cNvPr id="3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104775"/>
          <a:ext cx="2066925" cy="14763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21</xdr:col>
      <xdr:colOff>161925</xdr:colOff>
      <xdr:row>1</xdr:row>
      <xdr:rowOff>161925</xdr:rowOff>
    </xdr:from>
    <xdr:to>
      <xdr:col>22</xdr:col>
      <xdr:colOff>314325</xdr:colOff>
      <xdr:row>4</xdr:row>
      <xdr:rowOff>76200</xdr:rowOff>
    </xdr:to>
    <xdr:pic>
      <xdr:nvPicPr>
        <xdr:cNvPr id="5" name="Image 4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97025" y="438150"/>
          <a:ext cx="2085975" cy="876300"/>
        </a:xfrm>
        <a:prstGeom prst="rect">
          <a:avLst/>
        </a:prstGeom>
        <a:ln>
          <a:noFill/>
        </a:ln>
      </xdr:spPr>
    </xdr:pic>
    <xdr:clientData/>
  </xdr:twoCellAnchor>
  <xdr:oneCellAnchor>
    <xdr:from>
      <xdr:col>21</xdr:col>
      <xdr:colOff>85725</xdr:colOff>
      <xdr:row>9</xdr:row>
      <xdr:rowOff>400050</xdr:rowOff>
    </xdr:from>
    <xdr:ext cx="1762125" cy="352425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" name="ZoneTexte 1"/>
            <xdr:cNvSpPr txBox="1"/>
          </xdr:nvSpPr>
          <xdr:spPr>
            <a:xfrm>
              <a:off x="14220825" y="2695575"/>
              <a:ext cx="1762125" cy="352425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fr-CA" sz="1100" b="0" i="1">
                        <a:latin typeface="Cambria Math" panose="02040503050406030204" pitchFamily="18" charset="0"/>
                      </a:rPr>
                      <m:t>𝐹</m:t>
                    </m:r>
                    <m:r>
                      <a:rPr lang="fr-CA" sz="1100" b="0" i="1">
                        <a:latin typeface="Cambria Math" panose="02040503050406030204" pitchFamily="18" charset="0"/>
                      </a:rPr>
                      <m:t>=85×</m:t>
                    </m:r>
                    <m:f>
                      <m:fPr>
                        <m:ctrlPr>
                          <a:rPr lang="fr-CA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fPr>
                      <m:num>
                        <m:d>
                          <m:dPr>
                            <m:ctrlPr>
                              <a:rPr lang="fr-CA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dPr>
                          <m:e>
                            <m:sSub>
                              <m:sSubPr>
                                <m:ctrlPr>
                                  <a:rPr lang="fr-CA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fr-CA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𝑚</m:t>
                                </m:r>
                              </m:e>
                              <m:sub>
                                <m:r>
                                  <a:rPr lang="fr-CA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1</m:t>
                                </m:r>
                              </m:sub>
                            </m:sSub>
                            <m:r>
                              <a:rPr lang="fr-CA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+</m:t>
                            </m:r>
                            <m:sSub>
                              <m:sSubPr>
                                <m:ctrlPr>
                                  <a:rPr lang="fr-CA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fr-CA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𝑚</m:t>
                                </m:r>
                              </m:e>
                              <m:sub>
                                <m:r>
                                  <a:rPr lang="fr-CA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2</m:t>
                                </m:r>
                              </m:sub>
                            </m:sSub>
                          </m:e>
                        </m:d>
                      </m:num>
                      <m:den>
                        <m:sSub>
                          <m:sSubPr>
                            <m:ctrlPr>
                              <a:rPr lang="fr-CA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sSubPr>
                          <m:e>
                            <m:d>
                              <m:dPr>
                                <m:ctrlPr>
                                  <a:rPr lang="fr-CA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dPr>
                              <m:e>
                                <m:sSub>
                                  <m:sSubPr>
                                    <m:ctrlPr>
                                      <a:rPr lang="fr-CA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fr-CA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𝑚</m:t>
                                    </m:r>
                                  </m:e>
                                  <m:sub>
                                    <m:r>
                                      <a:rPr lang="fr-CA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1</m:t>
                                    </m:r>
                                  </m:sub>
                                </m:sSub>
                                <m:r>
                                  <a:rPr lang="fr-CA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+</m:t>
                                </m:r>
                                <m:sSub>
                                  <m:sSubPr>
                                    <m:ctrlPr>
                                      <a:rPr lang="fr-CA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fr-CA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𝑚</m:t>
                                    </m:r>
                                  </m:e>
                                  <m:sub>
                                    <m:r>
                                      <a:rPr lang="fr-CA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2</m:t>
                                    </m:r>
                                  </m:sub>
                                </m:sSub>
                              </m:e>
                            </m:d>
                          </m:e>
                          <m:sub>
                            <m:r>
                              <a:rPr lang="fr-CA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𝑚𝑎𝑥</m:t>
                            </m:r>
                          </m:sub>
                        </m:sSub>
                      </m:den>
                    </m:f>
                    <m:r>
                      <a:rPr lang="fr-CA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+</m:t>
                    </m:r>
                    <m:r>
                      <a:rPr lang="fr-CA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𝑅</m:t>
                    </m:r>
                  </m:oMath>
                </m:oMathPara>
              </a14:m>
              <a:endParaRPr lang="fr-CA" sz="1100"/>
            </a:p>
          </xdr:txBody>
        </xdr:sp>
      </mc:Choice>
      <mc:Fallback>
        <xdr:sp macro="" textlink="">
          <xdr:nvSpPr>
            <xdr:cNvPr id="2" name="ZoneTexte 1"/>
            <xdr:cNvSpPr txBox="1"/>
          </xdr:nvSpPr>
          <xdr:spPr>
            <a:xfrm>
              <a:off x="14220825" y="2695575"/>
              <a:ext cx="1762125" cy="352425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fr-CA" sz="1100" b="0" i="1">
                        <a:latin typeface="Cambria Math" panose="02040503050406030204" pitchFamily="18" charset="0"/>
                      </a:rPr>
                      <m:t>𝐹</m:t>
                    </m:r>
                    <m:r>
                      <a:rPr lang="fr-CA" sz="1100" b="0" i="1">
                        <a:latin typeface="Cambria Math" panose="02040503050406030204" pitchFamily="18" charset="0"/>
                      </a:rPr>
                      <m:t>=85×</m:t>
                    </m:r>
                    <m:f>
                      <m:fPr>
                        <m:ctrlPr>
                          <a:rPr lang="fr-CA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fPr>
                      <m:num>
                        <m:d>
                          <m:dPr>
                            <m:ctrlPr>
                              <a:rPr lang="fr-CA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dPr>
                          <m:e>
                            <m:sSub>
                              <m:sSubPr>
                                <m:ctrlPr>
                                  <a:rPr lang="fr-CA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fr-CA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𝑚</m:t>
                                </m:r>
                              </m:e>
                              <m:sub>
                                <m:r>
                                  <a:rPr lang="fr-CA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1</m:t>
                                </m:r>
                              </m:sub>
                            </m:sSub>
                            <m:r>
                              <a:rPr lang="fr-CA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+</m:t>
                            </m:r>
                            <m:sSub>
                              <m:sSubPr>
                                <m:ctrlPr>
                                  <a:rPr lang="fr-CA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fr-CA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𝑚</m:t>
                                </m:r>
                              </m:e>
                              <m:sub>
                                <m:r>
                                  <a:rPr lang="fr-CA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2</m:t>
                                </m:r>
                              </m:sub>
                            </m:sSub>
                          </m:e>
                        </m:d>
                      </m:num>
                      <m:den>
                        <m:sSub>
                          <m:sSubPr>
                            <m:ctrlPr>
                              <a:rPr lang="fr-CA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sSubPr>
                          <m:e>
                            <m:d>
                              <m:dPr>
                                <m:ctrlPr>
                                  <a:rPr lang="fr-CA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dPr>
                              <m:e>
                                <m:sSub>
                                  <m:sSubPr>
                                    <m:ctrlPr>
                                      <a:rPr lang="fr-CA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fr-CA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𝑚</m:t>
                                    </m:r>
                                  </m:e>
                                  <m:sub>
                                    <m:r>
                                      <a:rPr lang="fr-CA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1</m:t>
                                    </m:r>
                                  </m:sub>
                                </m:sSub>
                                <m:r>
                                  <a:rPr lang="fr-CA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+</m:t>
                                </m:r>
                                <m:sSub>
                                  <m:sSubPr>
                                    <m:ctrlPr>
                                      <a:rPr lang="fr-CA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fr-CA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𝑚</m:t>
                                    </m:r>
                                  </m:e>
                                  <m:sub>
                                    <m:r>
                                      <a:rPr lang="fr-CA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2</m:t>
                                    </m:r>
                                  </m:sub>
                                </m:sSub>
                              </m:e>
                            </m:d>
                          </m:e>
                          <m:sub>
                            <m:r>
                              <a:rPr lang="fr-CA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𝑚𝑎𝑥</m:t>
                            </m:r>
                          </m:sub>
                        </m:sSub>
                      </m:den>
                    </m:f>
                    <m:r>
                      <a:rPr lang="fr-CA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+</m:t>
                    </m:r>
                    <m:r>
                      <a:rPr lang="fr-CA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𝑅</m:t>
                    </m:r>
                  </m:oMath>
                </m:oMathPara>
              </a14:m>
              <a:endParaRPr lang="fr-CA" sz="1100"/>
            </a:p>
          </xdr:txBody>
        </xdr:sp>
      </mc:Fallback>
    </mc:AlternateContent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0</xdr:row>
      <xdr:rowOff>104775</xdr:rowOff>
    </xdr:from>
    <xdr:to>
      <xdr:col>3</xdr:col>
      <xdr:colOff>1409700</xdr:colOff>
      <xdr:row>5</xdr:row>
      <xdr:rowOff>123825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104775"/>
          <a:ext cx="2066925" cy="14763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21</xdr:col>
      <xdr:colOff>161925</xdr:colOff>
      <xdr:row>1</xdr:row>
      <xdr:rowOff>161925</xdr:rowOff>
    </xdr:from>
    <xdr:to>
      <xdr:col>22</xdr:col>
      <xdr:colOff>314325</xdr:colOff>
      <xdr:row>4</xdr:row>
      <xdr:rowOff>76200</xdr:rowOff>
    </xdr:to>
    <xdr:pic>
      <xdr:nvPicPr>
        <xdr:cNvPr id="3" name="Image 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97025" y="438150"/>
          <a:ext cx="2085975" cy="876300"/>
        </a:xfrm>
        <a:prstGeom prst="rect">
          <a:avLst/>
        </a:prstGeom>
        <a:ln>
          <a:noFill/>
        </a:ln>
      </xdr:spPr>
    </xdr:pic>
    <xdr:clientData/>
  </xdr:twoCellAnchor>
  <xdr:oneCellAnchor>
    <xdr:from>
      <xdr:col>21</xdr:col>
      <xdr:colOff>85725</xdr:colOff>
      <xdr:row>9</xdr:row>
      <xdr:rowOff>400050</xdr:rowOff>
    </xdr:from>
    <xdr:ext cx="1762125" cy="352425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4" name="ZoneTexte 3"/>
            <xdr:cNvSpPr txBox="1"/>
          </xdr:nvSpPr>
          <xdr:spPr>
            <a:xfrm>
              <a:off x="14220825" y="2695575"/>
              <a:ext cx="1762125" cy="352425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fr-CA" sz="1100" b="0" i="1">
                        <a:latin typeface="Cambria Math" panose="02040503050406030204" pitchFamily="18" charset="0"/>
                      </a:rPr>
                      <m:t>𝐹</m:t>
                    </m:r>
                    <m:r>
                      <a:rPr lang="fr-CA" sz="1100" b="0" i="1">
                        <a:latin typeface="Cambria Math" panose="02040503050406030204" pitchFamily="18" charset="0"/>
                      </a:rPr>
                      <m:t>=85×</m:t>
                    </m:r>
                    <m:f>
                      <m:fPr>
                        <m:ctrlPr>
                          <a:rPr lang="fr-CA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fPr>
                      <m:num>
                        <m:d>
                          <m:dPr>
                            <m:ctrlPr>
                              <a:rPr lang="fr-CA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dPr>
                          <m:e>
                            <m:sSub>
                              <m:sSubPr>
                                <m:ctrlPr>
                                  <a:rPr lang="fr-CA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fr-CA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𝑚</m:t>
                                </m:r>
                              </m:e>
                              <m:sub>
                                <m:r>
                                  <a:rPr lang="fr-CA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1</m:t>
                                </m:r>
                              </m:sub>
                            </m:sSub>
                            <m:r>
                              <a:rPr lang="fr-CA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+</m:t>
                            </m:r>
                            <m:sSub>
                              <m:sSubPr>
                                <m:ctrlPr>
                                  <a:rPr lang="fr-CA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fr-CA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𝑚</m:t>
                                </m:r>
                              </m:e>
                              <m:sub>
                                <m:r>
                                  <a:rPr lang="fr-CA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2</m:t>
                                </m:r>
                              </m:sub>
                            </m:sSub>
                          </m:e>
                        </m:d>
                      </m:num>
                      <m:den>
                        <m:sSub>
                          <m:sSubPr>
                            <m:ctrlPr>
                              <a:rPr lang="fr-CA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sSubPr>
                          <m:e>
                            <m:d>
                              <m:dPr>
                                <m:ctrlPr>
                                  <a:rPr lang="fr-CA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dPr>
                              <m:e>
                                <m:sSub>
                                  <m:sSubPr>
                                    <m:ctrlPr>
                                      <a:rPr lang="fr-CA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fr-CA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𝑚</m:t>
                                    </m:r>
                                  </m:e>
                                  <m:sub>
                                    <m:r>
                                      <a:rPr lang="fr-CA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1</m:t>
                                    </m:r>
                                  </m:sub>
                                </m:sSub>
                                <m:r>
                                  <a:rPr lang="fr-CA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+</m:t>
                                </m:r>
                                <m:sSub>
                                  <m:sSubPr>
                                    <m:ctrlPr>
                                      <a:rPr lang="fr-CA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fr-CA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𝑚</m:t>
                                    </m:r>
                                  </m:e>
                                  <m:sub>
                                    <m:r>
                                      <a:rPr lang="fr-CA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2</m:t>
                                    </m:r>
                                  </m:sub>
                                </m:sSub>
                              </m:e>
                            </m:d>
                          </m:e>
                          <m:sub>
                            <m:r>
                              <a:rPr lang="fr-CA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𝑚𝑎𝑥</m:t>
                            </m:r>
                          </m:sub>
                        </m:sSub>
                      </m:den>
                    </m:f>
                    <m:r>
                      <a:rPr lang="fr-CA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+</m:t>
                    </m:r>
                    <m:r>
                      <a:rPr lang="fr-CA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𝑅</m:t>
                    </m:r>
                  </m:oMath>
                </m:oMathPara>
              </a14:m>
              <a:endParaRPr lang="fr-CA" sz="1100"/>
            </a:p>
          </xdr:txBody>
        </xdr:sp>
      </mc:Choice>
      <mc:Fallback>
        <xdr:sp macro="" textlink="">
          <xdr:nvSpPr>
            <xdr:cNvPr id="4" name="ZoneTexte 3"/>
            <xdr:cNvSpPr txBox="1"/>
          </xdr:nvSpPr>
          <xdr:spPr>
            <a:xfrm>
              <a:off x="14220825" y="2695575"/>
              <a:ext cx="1762125" cy="352425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fr-CA" sz="1100" b="0" i="1">
                        <a:latin typeface="Cambria Math" panose="02040503050406030204" pitchFamily="18" charset="0"/>
                      </a:rPr>
                      <m:t>𝐹</m:t>
                    </m:r>
                    <m:r>
                      <a:rPr lang="fr-CA" sz="1100" b="0" i="1">
                        <a:latin typeface="Cambria Math" panose="02040503050406030204" pitchFamily="18" charset="0"/>
                      </a:rPr>
                      <m:t>=85×</m:t>
                    </m:r>
                    <m:f>
                      <m:fPr>
                        <m:ctrlPr>
                          <a:rPr lang="fr-CA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fPr>
                      <m:num>
                        <m:d>
                          <m:dPr>
                            <m:ctrlPr>
                              <a:rPr lang="fr-CA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dPr>
                          <m:e>
                            <m:sSub>
                              <m:sSubPr>
                                <m:ctrlPr>
                                  <a:rPr lang="fr-CA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fr-CA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𝑚</m:t>
                                </m:r>
                              </m:e>
                              <m:sub>
                                <m:r>
                                  <a:rPr lang="fr-CA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1</m:t>
                                </m:r>
                              </m:sub>
                            </m:sSub>
                            <m:r>
                              <a:rPr lang="fr-CA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+</m:t>
                            </m:r>
                            <m:sSub>
                              <m:sSubPr>
                                <m:ctrlPr>
                                  <a:rPr lang="fr-CA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fr-CA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𝑚</m:t>
                                </m:r>
                              </m:e>
                              <m:sub>
                                <m:r>
                                  <a:rPr lang="fr-CA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2</m:t>
                                </m:r>
                              </m:sub>
                            </m:sSub>
                          </m:e>
                        </m:d>
                      </m:num>
                      <m:den>
                        <m:sSub>
                          <m:sSubPr>
                            <m:ctrlPr>
                              <a:rPr lang="fr-CA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sSubPr>
                          <m:e>
                            <m:d>
                              <m:dPr>
                                <m:ctrlPr>
                                  <a:rPr lang="fr-CA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dPr>
                              <m:e>
                                <m:sSub>
                                  <m:sSubPr>
                                    <m:ctrlPr>
                                      <a:rPr lang="fr-CA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fr-CA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𝑚</m:t>
                                    </m:r>
                                  </m:e>
                                  <m:sub>
                                    <m:r>
                                      <a:rPr lang="fr-CA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1</m:t>
                                    </m:r>
                                  </m:sub>
                                </m:sSub>
                                <m:r>
                                  <a:rPr lang="fr-CA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+</m:t>
                                </m:r>
                                <m:sSub>
                                  <m:sSubPr>
                                    <m:ctrlPr>
                                      <a:rPr lang="fr-CA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fr-CA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𝑚</m:t>
                                    </m:r>
                                  </m:e>
                                  <m:sub>
                                    <m:r>
                                      <a:rPr lang="fr-CA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2</m:t>
                                    </m:r>
                                  </m:sub>
                                </m:sSub>
                              </m:e>
                            </m:d>
                          </m:e>
                          <m:sub>
                            <m:r>
                              <a:rPr lang="fr-CA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𝑚𝑎𝑥</m:t>
                            </m:r>
                          </m:sub>
                        </m:sSub>
                      </m:den>
                    </m:f>
                    <m:r>
                      <a:rPr lang="fr-CA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+</m:t>
                    </m:r>
                    <m:r>
                      <a:rPr lang="fr-CA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𝑅</m:t>
                    </m:r>
                  </m:oMath>
                </m:oMathPara>
              </a14:m>
              <a:endParaRPr lang="fr-CA" sz="110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5"/>
  <sheetViews>
    <sheetView tabSelected="1" zoomScale="80" zoomScaleNormal="80" workbookViewId="0" topLeftCell="A1"/>
  </sheetViews>
  <sheetFormatPr defaultColWidth="11.421875" defaultRowHeight="15"/>
  <cols>
    <col min="1" max="1" width="3.421875" style="8" customWidth="1"/>
    <col min="2" max="2" width="4.57421875" style="8" customWidth="1"/>
    <col min="3" max="3" width="3.7109375" style="8" customWidth="1"/>
    <col min="4" max="16384" width="11.421875" style="8" customWidth="1"/>
  </cols>
  <sheetData>
    <row r="1" ht="26.25">
      <c r="A1" s="7" t="s">
        <v>17</v>
      </c>
    </row>
    <row r="2" ht="26.25">
      <c r="A2" s="7"/>
    </row>
    <row r="3" ht="15">
      <c r="A3" s="9" t="s">
        <v>40</v>
      </c>
    </row>
    <row r="4" ht="15">
      <c r="A4" s="9" t="s">
        <v>44</v>
      </c>
    </row>
    <row r="5" ht="15">
      <c r="A5" s="9" t="s">
        <v>41</v>
      </c>
    </row>
    <row r="6" ht="15">
      <c r="A6" s="9" t="s">
        <v>45</v>
      </c>
    </row>
    <row r="7" ht="15">
      <c r="A7" s="9"/>
    </row>
    <row r="8" s="10" customFormat="1" ht="15">
      <c r="A8" s="10" t="s">
        <v>46</v>
      </c>
    </row>
    <row r="9" spans="1:2" ht="23.25">
      <c r="A9" s="11" t="s">
        <v>8</v>
      </c>
      <c r="B9" s="8" t="s">
        <v>67</v>
      </c>
    </row>
    <row r="10" spans="1:2" ht="15">
      <c r="A10" s="11" t="s">
        <v>8</v>
      </c>
      <c r="B10" s="8" t="s">
        <v>68</v>
      </c>
    </row>
    <row r="11" spans="1:2" ht="15">
      <c r="A11" s="11" t="s">
        <v>8</v>
      </c>
      <c r="B11" s="8" t="s">
        <v>37</v>
      </c>
    </row>
    <row r="12" spans="1:2" ht="23.25">
      <c r="A12" s="11" t="s">
        <v>8</v>
      </c>
      <c r="B12" s="8" t="s">
        <v>47</v>
      </c>
    </row>
    <row r="14" ht="15">
      <c r="A14" s="10" t="s">
        <v>48</v>
      </c>
    </row>
    <row r="15" spans="1:2" ht="15">
      <c r="A15" s="8" t="s">
        <v>8</v>
      </c>
      <c r="B15" s="8" t="s">
        <v>55</v>
      </c>
    </row>
    <row r="16" spans="1:2" ht="15">
      <c r="A16" s="8" t="s">
        <v>8</v>
      </c>
      <c r="B16" s="8" t="s">
        <v>77</v>
      </c>
    </row>
    <row r="17" spans="1:2" ht="15">
      <c r="A17" s="12" t="s">
        <v>8</v>
      </c>
      <c r="B17" s="8" t="s">
        <v>30</v>
      </c>
    </row>
    <row r="18" spans="1:2" ht="15">
      <c r="A18" s="12" t="s">
        <v>8</v>
      </c>
      <c r="B18" s="8" t="s">
        <v>38</v>
      </c>
    </row>
    <row r="19" spans="1:2" ht="15">
      <c r="A19" s="12" t="s">
        <v>8</v>
      </c>
      <c r="B19" s="8" t="s">
        <v>78</v>
      </c>
    </row>
    <row r="20" spans="1:2" ht="15">
      <c r="A20" s="12" t="s">
        <v>8</v>
      </c>
      <c r="B20" s="8" t="s">
        <v>31</v>
      </c>
    </row>
    <row r="21" spans="3:5" ht="15">
      <c r="C21" s="13"/>
      <c r="D21" s="13"/>
      <c r="E21" s="13"/>
    </row>
    <row r="22" spans="1:5" ht="15">
      <c r="A22" s="10" t="s">
        <v>49</v>
      </c>
      <c r="C22" s="13"/>
      <c r="D22" s="13"/>
      <c r="E22" s="13"/>
    </row>
    <row r="23" spans="1:5" ht="15">
      <c r="A23" s="11" t="s">
        <v>8</v>
      </c>
      <c r="B23" s="8" t="s">
        <v>50</v>
      </c>
      <c r="C23" s="13"/>
      <c r="D23" s="13"/>
      <c r="E23" s="13"/>
    </row>
    <row r="24" spans="1:5" ht="15">
      <c r="A24" s="11" t="s">
        <v>8</v>
      </c>
      <c r="B24" s="8" t="s">
        <v>39</v>
      </c>
      <c r="C24" s="13"/>
      <c r="D24" s="13"/>
      <c r="E24" s="13"/>
    </row>
    <row r="25" spans="3:5" ht="15">
      <c r="C25" s="13"/>
      <c r="D25" s="13"/>
      <c r="E25" s="13"/>
    </row>
    <row r="26" spans="1:5" ht="15">
      <c r="A26" s="10" t="s">
        <v>51</v>
      </c>
      <c r="C26" s="13"/>
      <c r="E26" s="13"/>
    </row>
    <row r="27" spans="1:5" ht="15">
      <c r="A27" s="11" t="s">
        <v>8</v>
      </c>
      <c r="B27" s="8" t="s">
        <v>52</v>
      </c>
      <c r="C27" s="13"/>
      <c r="D27" s="13"/>
      <c r="E27" s="13"/>
    </row>
    <row r="28" spans="3:5" ht="15">
      <c r="C28" s="13"/>
      <c r="D28" s="13"/>
      <c r="E28" s="13"/>
    </row>
    <row r="29" spans="1:4" s="14" customFormat="1" ht="15">
      <c r="A29" s="10" t="s">
        <v>53</v>
      </c>
      <c r="B29" s="8"/>
      <c r="C29" s="8"/>
      <c r="D29" s="8"/>
    </row>
    <row r="30" spans="1:4" s="14" customFormat="1" ht="23.25">
      <c r="A30" s="11" t="s">
        <v>8</v>
      </c>
      <c r="B30" s="13" t="s">
        <v>54</v>
      </c>
      <c r="C30" s="8"/>
      <c r="D30" s="8"/>
    </row>
    <row r="31" spans="1:4" s="15" customFormat="1" ht="15">
      <c r="A31" s="11" t="s">
        <v>8</v>
      </c>
      <c r="B31" s="8" t="s">
        <v>32</v>
      </c>
      <c r="C31" s="11"/>
      <c r="D31" s="11"/>
    </row>
    <row r="32" spans="1:4" s="15" customFormat="1" ht="15">
      <c r="A32" s="11" t="s">
        <v>8</v>
      </c>
      <c r="B32" s="8" t="s">
        <v>33</v>
      </c>
      <c r="C32" s="11"/>
      <c r="D32" s="11"/>
    </row>
    <row r="33" spans="1:4" s="15" customFormat="1" ht="15">
      <c r="A33" s="11"/>
      <c r="B33" s="8"/>
      <c r="C33" s="11"/>
      <c r="D33" s="11"/>
    </row>
    <row r="34" spans="1:4" s="14" customFormat="1" ht="18">
      <c r="A34" s="107"/>
      <c r="B34" s="107"/>
      <c r="C34" s="107"/>
      <c r="D34" s="16"/>
    </row>
    <row r="35" spans="1:4" s="14" customFormat="1" ht="15">
      <c r="A35" s="11"/>
      <c r="B35" s="8"/>
      <c r="C35" s="8"/>
      <c r="D35" s="8"/>
    </row>
  </sheetData>
  <sheetProtection algorithmName="SHA-512" hashValue="dcJyFTMKY9DNrDyBcXJ2axszakpD393HEAk4lrsbnGR1Ne/alJU/ZVTxjp5uYu2iU8QnPnP4gv1B8jFVPNggjA==" saltValue="WMVcxvXI7y8wAaBYc+d7vA==" spinCount="100000" sheet="1" objects="1" scenarios="1"/>
  <mergeCells count="1">
    <mergeCell ref="A34:C34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G106"/>
  <sheetViews>
    <sheetView workbookViewId="0" topLeftCell="A1">
      <selection activeCell="B7" sqref="B7"/>
    </sheetView>
  </sheetViews>
  <sheetFormatPr defaultColWidth="11.421875" defaultRowHeight="15"/>
  <cols>
    <col min="1" max="1" width="11.7109375" style="17" customWidth="1"/>
    <col min="2" max="2" width="57.7109375" style="17" customWidth="1"/>
    <col min="3" max="3" width="29.57421875" style="17" customWidth="1"/>
    <col min="4" max="4" width="39.57421875" style="17" bestFit="1" customWidth="1"/>
    <col min="5" max="7" width="19.140625" style="17" customWidth="1"/>
    <col min="8" max="16384" width="11.421875" style="17" customWidth="1"/>
  </cols>
  <sheetData>
    <row r="1" spans="1:7" ht="23.25">
      <c r="A1" s="108" t="s">
        <v>56</v>
      </c>
      <c r="B1" s="108"/>
      <c r="C1" s="108"/>
      <c r="D1" s="108"/>
      <c r="E1" s="108"/>
      <c r="F1" s="108"/>
      <c r="G1" s="108"/>
    </row>
    <row r="2" spans="1:7" ht="18">
      <c r="A2" s="23"/>
      <c r="B2" s="23"/>
      <c r="C2" s="23"/>
      <c r="D2" s="23"/>
      <c r="E2" s="23"/>
      <c r="F2" s="23"/>
      <c r="G2" s="23"/>
    </row>
    <row r="3" spans="1:7" s="18" customFormat="1" ht="15">
      <c r="A3" s="109" t="s">
        <v>58</v>
      </c>
      <c r="B3" s="112" t="s">
        <v>0</v>
      </c>
      <c r="C3" s="112" t="s">
        <v>20</v>
      </c>
      <c r="D3" s="112" t="s">
        <v>70</v>
      </c>
      <c r="E3" s="109" t="s">
        <v>28</v>
      </c>
      <c r="F3" s="113" t="s">
        <v>5</v>
      </c>
      <c r="G3" s="109"/>
    </row>
    <row r="4" spans="1:7" s="18" customFormat="1" ht="15" customHeight="1">
      <c r="A4" s="110"/>
      <c r="B4" s="112"/>
      <c r="C4" s="112"/>
      <c r="D4" s="112"/>
      <c r="E4" s="110"/>
      <c r="F4" s="114"/>
      <c r="G4" s="110"/>
    </row>
    <row r="5" spans="1:7" s="18" customFormat="1" ht="84">
      <c r="A5" s="111"/>
      <c r="B5" s="112"/>
      <c r="C5" s="112"/>
      <c r="D5" s="112"/>
      <c r="E5" s="24" t="s">
        <v>59</v>
      </c>
      <c r="F5" s="25" t="s">
        <v>10</v>
      </c>
      <c r="G5" s="26" t="s">
        <v>6</v>
      </c>
    </row>
    <row r="6" spans="1:7" ht="20.25" customHeight="1">
      <c r="A6" s="19" t="s">
        <v>21</v>
      </c>
      <c r="B6" s="4" t="s">
        <v>42</v>
      </c>
      <c r="C6" s="4" t="s">
        <v>23</v>
      </c>
      <c r="D6" s="4" t="s">
        <v>19</v>
      </c>
      <c r="E6" s="4">
        <v>10</v>
      </c>
      <c r="F6" s="5">
        <v>75</v>
      </c>
      <c r="G6" s="6">
        <f>F6*15/100</f>
        <v>11.25</v>
      </c>
    </row>
    <row r="7" spans="1:7" ht="20.25" customHeight="1">
      <c r="A7" s="20">
        <v>1</v>
      </c>
      <c r="B7" s="21"/>
      <c r="C7" s="21"/>
      <c r="D7" s="21"/>
      <c r="E7" s="21"/>
      <c r="F7" s="21"/>
      <c r="G7" s="22">
        <f>ROUND(F7*15/100,2)</f>
        <v>0</v>
      </c>
    </row>
    <row r="8" spans="1:7" ht="20.25" customHeight="1">
      <c r="A8" s="20">
        <v>2</v>
      </c>
      <c r="B8" s="21"/>
      <c r="C8" s="21"/>
      <c r="D8" s="21"/>
      <c r="E8" s="21"/>
      <c r="F8" s="21"/>
      <c r="G8" s="22">
        <f aca="true" t="shared" si="0" ref="G8:G21">ROUND(F8*15/100,2)</f>
        <v>0</v>
      </c>
    </row>
    <row r="9" spans="1:7" ht="20.25" customHeight="1">
      <c r="A9" s="20">
        <v>3</v>
      </c>
      <c r="B9" s="21"/>
      <c r="C9" s="21"/>
      <c r="D9" s="21"/>
      <c r="E9" s="21"/>
      <c r="F9" s="21"/>
      <c r="G9" s="22">
        <f t="shared" si="0"/>
        <v>0</v>
      </c>
    </row>
    <row r="10" spans="1:7" ht="20.25" customHeight="1">
      <c r="A10" s="20">
        <v>4</v>
      </c>
      <c r="B10" s="21"/>
      <c r="C10" s="21"/>
      <c r="D10" s="21"/>
      <c r="E10" s="21"/>
      <c r="F10" s="21"/>
      <c r="G10" s="22">
        <f t="shared" si="0"/>
        <v>0</v>
      </c>
    </row>
    <row r="11" spans="1:7" ht="20.25" customHeight="1">
      <c r="A11" s="20">
        <v>5</v>
      </c>
      <c r="B11" s="21"/>
      <c r="C11" s="21"/>
      <c r="D11" s="21"/>
      <c r="E11" s="21"/>
      <c r="F11" s="21"/>
      <c r="G11" s="22">
        <f t="shared" si="0"/>
        <v>0</v>
      </c>
    </row>
    <row r="12" spans="1:7" ht="20.25" customHeight="1">
      <c r="A12" s="20">
        <v>6</v>
      </c>
      <c r="B12" s="21"/>
      <c r="C12" s="21"/>
      <c r="D12" s="21"/>
      <c r="E12" s="21"/>
      <c r="F12" s="21"/>
      <c r="G12" s="22">
        <f t="shared" si="0"/>
        <v>0</v>
      </c>
    </row>
    <row r="13" spans="1:7" ht="20.25" customHeight="1">
      <c r="A13" s="20">
        <v>7</v>
      </c>
      <c r="B13" s="21"/>
      <c r="C13" s="21"/>
      <c r="D13" s="21"/>
      <c r="E13" s="21"/>
      <c r="F13" s="21"/>
      <c r="G13" s="22">
        <f t="shared" si="0"/>
        <v>0</v>
      </c>
    </row>
    <row r="14" spans="1:7" ht="20.25" customHeight="1">
      <c r="A14" s="20">
        <v>8</v>
      </c>
      <c r="B14" s="21"/>
      <c r="C14" s="21"/>
      <c r="D14" s="21"/>
      <c r="E14" s="21"/>
      <c r="F14" s="21"/>
      <c r="G14" s="22">
        <f t="shared" si="0"/>
        <v>0</v>
      </c>
    </row>
    <row r="15" spans="1:7" ht="20.25" customHeight="1">
      <c r="A15" s="20">
        <v>9</v>
      </c>
      <c r="B15" s="21"/>
      <c r="C15" s="21"/>
      <c r="D15" s="21"/>
      <c r="E15" s="21"/>
      <c r="F15" s="21"/>
      <c r="G15" s="22">
        <f t="shared" si="0"/>
        <v>0</v>
      </c>
    </row>
    <row r="16" spans="1:7" ht="20.25" customHeight="1">
      <c r="A16" s="20">
        <v>10</v>
      </c>
      <c r="B16" s="21"/>
      <c r="C16" s="21"/>
      <c r="D16" s="21"/>
      <c r="E16" s="21"/>
      <c r="F16" s="21"/>
      <c r="G16" s="22">
        <f t="shared" si="0"/>
        <v>0</v>
      </c>
    </row>
    <row r="17" spans="1:7" ht="20.25" customHeight="1">
      <c r="A17" s="20">
        <v>11</v>
      </c>
      <c r="B17" s="21"/>
      <c r="C17" s="21"/>
      <c r="D17" s="21"/>
      <c r="E17" s="21"/>
      <c r="F17" s="21"/>
      <c r="G17" s="22">
        <f t="shared" si="0"/>
        <v>0</v>
      </c>
    </row>
    <row r="18" spans="1:7" ht="20.25" customHeight="1">
      <c r="A18" s="20">
        <v>12</v>
      </c>
      <c r="B18" s="21"/>
      <c r="C18" s="21"/>
      <c r="D18" s="21"/>
      <c r="E18" s="21"/>
      <c r="F18" s="21"/>
      <c r="G18" s="22">
        <f t="shared" si="0"/>
        <v>0</v>
      </c>
    </row>
    <row r="19" spans="1:7" ht="20.25" customHeight="1">
      <c r="A19" s="20">
        <v>13</v>
      </c>
      <c r="B19" s="21"/>
      <c r="C19" s="21"/>
      <c r="D19" s="21"/>
      <c r="E19" s="21"/>
      <c r="F19" s="21"/>
      <c r="G19" s="22">
        <f t="shared" si="0"/>
        <v>0</v>
      </c>
    </row>
    <row r="20" spans="1:7" ht="20.25" customHeight="1">
      <c r="A20" s="20">
        <v>14</v>
      </c>
      <c r="B20" s="21"/>
      <c r="C20" s="21"/>
      <c r="D20" s="21"/>
      <c r="E20" s="21"/>
      <c r="F20" s="21"/>
      <c r="G20" s="22">
        <f t="shared" si="0"/>
        <v>0</v>
      </c>
    </row>
    <row r="21" spans="1:7" ht="20.25" customHeight="1">
      <c r="A21" s="20">
        <v>15</v>
      </c>
      <c r="B21" s="21"/>
      <c r="C21" s="21"/>
      <c r="D21" s="21"/>
      <c r="E21" s="21"/>
      <c r="F21" s="21"/>
      <c r="G21" s="22">
        <f t="shared" si="0"/>
        <v>0</v>
      </c>
    </row>
    <row r="22" spans="1:7" ht="20.25" customHeight="1">
      <c r="A22" s="20">
        <v>16</v>
      </c>
      <c r="B22" s="21"/>
      <c r="C22" s="21"/>
      <c r="D22" s="21"/>
      <c r="E22" s="21"/>
      <c r="F22" s="21"/>
      <c r="G22" s="22">
        <f aca="true" t="shared" si="1" ref="G22:G25">ROUND(F22*15/100,2)</f>
        <v>0</v>
      </c>
    </row>
    <row r="23" spans="1:7" ht="20.25" customHeight="1">
      <c r="A23" s="20">
        <v>17</v>
      </c>
      <c r="B23" s="21"/>
      <c r="C23" s="21"/>
      <c r="D23" s="21"/>
      <c r="E23" s="21"/>
      <c r="F23" s="21"/>
      <c r="G23" s="22">
        <f t="shared" si="1"/>
        <v>0</v>
      </c>
    </row>
    <row r="24" spans="1:7" ht="20.25" customHeight="1">
      <c r="A24" s="20">
        <v>18</v>
      </c>
      <c r="B24" s="21"/>
      <c r="C24" s="21"/>
      <c r="D24" s="21"/>
      <c r="E24" s="21"/>
      <c r="F24" s="21"/>
      <c r="G24" s="22">
        <f t="shared" si="1"/>
        <v>0</v>
      </c>
    </row>
    <row r="25" spans="1:7" ht="20.25" customHeight="1">
      <c r="A25" s="20">
        <v>19</v>
      </c>
      <c r="B25" s="21"/>
      <c r="C25" s="21"/>
      <c r="D25" s="21"/>
      <c r="E25" s="21"/>
      <c r="F25" s="21"/>
      <c r="G25" s="22">
        <f t="shared" si="1"/>
        <v>0</v>
      </c>
    </row>
    <row r="26" spans="1:7" ht="20.25" customHeight="1">
      <c r="A26" s="20">
        <v>20</v>
      </c>
      <c r="B26" s="21"/>
      <c r="C26" s="21"/>
      <c r="D26" s="21"/>
      <c r="E26" s="21"/>
      <c r="F26" s="21"/>
      <c r="G26" s="22">
        <f aca="true" t="shared" si="2" ref="G26">ROUND(F26*15/100,2)</f>
        <v>0</v>
      </c>
    </row>
    <row r="27" spans="1:7" ht="20.25" customHeight="1">
      <c r="A27" s="20">
        <v>21</v>
      </c>
      <c r="B27" s="21"/>
      <c r="C27" s="21"/>
      <c r="D27" s="21"/>
      <c r="E27" s="21"/>
      <c r="F27" s="21"/>
      <c r="G27" s="22">
        <f aca="true" t="shared" si="3" ref="G27:G36">ROUND(F27*15/100,2)</f>
        <v>0</v>
      </c>
    </row>
    <row r="28" spans="1:7" ht="20.25" customHeight="1">
      <c r="A28" s="20">
        <v>22</v>
      </c>
      <c r="B28" s="21"/>
      <c r="C28" s="21"/>
      <c r="D28" s="21"/>
      <c r="E28" s="21"/>
      <c r="F28" s="21"/>
      <c r="G28" s="22">
        <f t="shared" si="3"/>
        <v>0</v>
      </c>
    </row>
    <row r="29" spans="1:7" ht="20.25" customHeight="1">
      <c r="A29" s="20">
        <v>23</v>
      </c>
      <c r="B29" s="21"/>
      <c r="C29" s="21"/>
      <c r="D29" s="21"/>
      <c r="E29" s="21"/>
      <c r="F29" s="21"/>
      <c r="G29" s="22">
        <f t="shared" si="3"/>
        <v>0</v>
      </c>
    </row>
    <row r="30" spans="1:7" ht="20.25" customHeight="1">
      <c r="A30" s="20">
        <v>24</v>
      </c>
      <c r="B30" s="21"/>
      <c r="C30" s="21"/>
      <c r="D30" s="21"/>
      <c r="E30" s="21"/>
      <c r="F30" s="21"/>
      <c r="G30" s="22">
        <f t="shared" si="3"/>
        <v>0</v>
      </c>
    </row>
    <row r="31" spans="1:7" ht="20.25" customHeight="1">
      <c r="A31" s="20">
        <v>25</v>
      </c>
      <c r="B31" s="21"/>
      <c r="C31" s="21"/>
      <c r="D31" s="21"/>
      <c r="E31" s="21"/>
      <c r="F31" s="21"/>
      <c r="G31" s="22">
        <f t="shared" si="3"/>
        <v>0</v>
      </c>
    </row>
    <row r="32" spans="1:7" ht="20.25" customHeight="1">
      <c r="A32" s="20">
        <v>26</v>
      </c>
      <c r="B32" s="21"/>
      <c r="C32" s="21"/>
      <c r="D32" s="21"/>
      <c r="E32" s="21"/>
      <c r="F32" s="21"/>
      <c r="G32" s="22">
        <f t="shared" si="3"/>
        <v>0</v>
      </c>
    </row>
    <row r="33" spans="1:7" ht="20.25" customHeight="1">
      <c r="A33" s="20">
        <v>27</v>
      </c>
      <c r="B33" s="21"/>
      <c r="C33" s="21"/>
      <c r="D33" s="21"/>
      <c r="E33" s="21"/>
      <c r="F33" s="21"/>
      <c r="G33" s="22">
        <f t="shared" si="3"/>
        <v>0</v>
      </c>
    </row>
    <row r="34" spans="1:7" ht="20.25" customHeight="1">
      <c r="A34" s="20">
        <v>28</v>
      </c>
      <c r="B34" s="21"/>
      <c r="C34" s="21"/>
      <c r="D34" s="21"/>
      <c r="E34" s="21"/>
      <c r="F34" s="21"/>
      <c r="G34" s="22">
        <f t="shared" si="3"/>
        <v>0</v>
      </c>
    </row>
    <row r="35" spans="1:7" ht="20.25" customHeight="1">
      <c r="A35" s="20">
        <v>29</v>
      </c>
      <c r="B35" s="21"/>
      <c r="C35" s="21"/>
      <c r="D35" s="21"/>
      <c r="E35" s="21"/>
      <c r="F35" s="21"/>
      <c r="G35" s="22">
        <f t="shared" si="3"/>
        <v>0</v>
      </c>
    </row>
    <row r="36" spans="1:7" ht="20.25" customHeight="1">
      <c r="A36" s="20">
        <v>30</v>
      </c>
      <c r="B36" s="21"/>
      <c r="C36" s="21"/>
      <c r="D36" s="21"/>
      <c r="E36" s="21"/>
      <c r="F36" s="21"/>
      <c r="G36" s="22">
        <f t="shared" si="3"/>
        <v>0</v>
      </c>
    </row>
    <row r="37" spans="1:7" ht="20.25" customHeight="1">
      <c r="A37" s="20">
        <v>31</v>
      </c>
      <c r="B37" s="21"/>
      <c r="C37" s="21"/>
      <c r="D37" s="21"/>
      <c r="E37" s="21"/>
      <c r="F37" s="21"/>
      <c r="G37" s="22">
        <f aca="true" t="shared" si="4" ref="G37:G46">ROUND(F37*15/100,2)</f>
        <v>0</v>
      </c>
    </row>
    <row r="38" spans="1:7" ht="20.25" customHeight="1">
      <c r="A38" s="20">
        <v>32</v>
      </c>
      <c r="B38" s="21"/>
      <c r="C38" s="21"/>
      <c r="D38" s="21"/>
      <c r="E38" s="21"/>
      <c r="F38" s="21"/>
      <c r="G38" s="22">
        <f t="shared" si="4"/>
        <v>0</v>
      </c>
    </row>
    <row r="39" spans="1:7" ht="20.25" customHeight="1">
      <c r="A39" s="20">
        <v>33</v>
      </c>
      <c r="B39" s="21"/>
      <c r="C39" s="21"/>
      <c r="D39" s="21"/>
      <c r="E39" s="21"/>
      <c r="F39" s="21"/>
      <c r="G39" s="22">
        <f t="shared" si="4"/>
        <v>0</v>
      </c>
    </row>
    <row r="40" spans="1:7" ht="20.25" customHeight="1">
      <c r="A40" s="20">
        <v>34</v>
      </c>
      <c r="B40" s="21"/>
      <c r="C40" s="21"/>
      <c r="D40" s="21"/>
      <c r="E40" s="21"/>
      <c r="F40" s="21"/>
      <c r="G40" s="22">
        <f t="shared" si="4"/>
        <v>0</v>
      </c>
    </row>
    <row r="41" spans="1:7" ht="20.25" customHeight="1">
      <c r="A41" s="20">
        <v>35</v>
      </c>
      <c r="B41" s="21"/>
      <c r="C41" s="21"/>
      <c r="D41" s="21"/>
      <c r="E41" s="21"/>
      <c r="F41" s="21"/>
      <c r="G41" s="22">
        <f t="shared" si="4"/>
        <v>0</v>
      </c>
    </row>
    <row r="42" spans="1:7" ht="20.25" customHeight="1">
      <c r="A42" s="20">
        <v>36</v>
      </c>
      <c r="B42" s="21"/>
      <c r="C42" s="21"/>
      <c r="D42" s="21"/>
      <c r="E42" s="21"/>
      <c r="F42" s="21"/>
      <c r="G42" s="22">
        <f t="shared" si="4"/>
        <v>0</v>
      </c>
    </row>
    <row r="43" spans="1:7" ht="20.25" customHeight="1">
      <c r="A43" s="20">
        <v>37</v>
      </c>
      <c r="B43" s="21"/>
      <c r="C43" s="21"/>
      <c r="D43" s="21"/>
      <c r="E43" s="21"/>
      <c r="F43" s="21"/>
      <c r="G43" s="22">
        <f t="shared" si="4"/>
        <v>0</v>
      </c>
    </row>
    <row r="44" spans="1:7" ht="20.25" customHeight="1">
      <c r="A44" s="20">
        <v>38</v>
      </c>
      <c r="B44" s="21"/>
      <c r="C44" s="21"/>
      <c r="D44" s="21"/>
      <c r="E44" s="21"/>
      <c r="F44" s="21"/>
      <c r="G44" s="22">
        <f t="shared" si="4"/>
        <v>0</v>
      </c>
    </row>
    <row r="45" spans="1:7" ht="20.25" customHeight="1">
      <c r="A45" s="20">
        <v>39</v>
      </c>
      <c r="B45" s="21"/>
      <c r="C45" s="21"/>
      <c r="D45" s="21"/>
      <c r="E45" s="21"/>
      <c r="F45" s="21"/>
      <c r="G45" s="22">
        <f t="shared" si="4"/>
        <v>0</v>
      </c>
    </row>
    <row r="46" spans="1:7" ht="20.25" customHeight="1">
      <c r="A46" s="20">
        <v>40</v>
      </c>
      <c r="B46" s="21"/>
      <c r="C46" s="21"/>
      <c r="D46" s="21"/>
      <c r="E46" s="21"/>
      <c r="F46" s="21"/>
      <c r="G46" s="22">
        <f t="shared" si="4"/>
        <v>0</v>
      </c>
    </row>
    <row r="47" spans="1:7" ht="20.25" customHeight="1">
      <c r="A47" s="20">
        <v>41</v>
      </c>
      <c r="B47" s="21"/>
      <c r="C47" s="21"/>
      <c r="D47" s="21"/>
      <c r="E47" s="21"/>
      <c r="F47" s="21"/>
      <c r="G47" s="22">
        <f aca="true" t="shared" si="5" ref="G47:G54">ROUND(F47*15/100,2)</f>
        <v>0</v>
      </c>
    </row>
    <row r="48" spans="1:7" ht="20.25" customHeight="1">
      <c r="A48" s="20">
        <v>42</v>
      </c>
      <c r="B48" s="21"/>
      <c r="C48" s="21"/>
      <c r="D48" s="21"/>
      <c r="E48" s="21"/>
      <c r="F48" s="21"/>
      <c r="G48" s="22">
        <f t="shared" si="5"/>
        <v>0</v>
      </c>
    </row>
    <row r="49" spans="1:7" ht="20.25" customHeight="1">
      <c r="A49" s="20">
        <v>43</v>
      </c>
      <c r="B49" s="21"/>
      <c r="C49" s="21"/>
      <c r="D49" s="21"/>
      <c r="E49" s="21"/>
      <c r="F49" s="21"/>
      <c r="G49" s="22">
        <f t="shared" si="5"/>
        <v>0</v>
      </c>
    </row>
    <row r="50" spans="1:7" ht="20.25" customHeight="1">
      <c r="A50" s="20">
        <v>44</v>
      </c>
      <c r="B50" s="21"/>
      <c r="C50" s="21"/>
      <c r="D50" s="21"/>
      <c r="E50" s="21"/>
      <c r="F50" s="21"/>
      <c r="G50" s="22">
        <f t="shared" si="5"/>
        <v>0</v>
      </c>
    </row>
    <row r="51" spans="1:7" ht="20.25" customHeight="1">
      <c r="A51" s="20">
        <v>45</v>
      </c>
      <c r="B51" s="21"/>
      <c r="C51" s="21"/>
      <c r="D51" s="21"/>
      <c r="E51" s="21"/>
      <c r="F51" s="21"/>
      <c r="G51" s="22">
        <f t="shared" si="5"/>
        <v>0</v>
      </c>
    </row>
    <row r="52" spans="1:7" ht="20.25" customHeight="1">
      <c r="A52" s="20">
        <v>46</v>
      </c>
      <c r="B52" s="21"/>
      <c r="C52" s="21"/>
      <c r="D52" s="21"/>
      <c r="E52" s="21"/>
      <c r="F52" s="21"/>
      <c r="G52" s="22">
        <f t="shared" si="5"/>
        <v>0</v>
      </c>
    </row>
    <row r="53" spans="1:7" ht="20.25" customHeight="1">
      <c r="A53" s="20">
        <v>47</v>
      </c>
      <c r="B53" s="21"/>
      <c r="C53" s="21"/>
      <c r="D53" s="21"/>
      <c r="E53" s="21"/>
      <c r="F53" s="21"/>
      <c r="G53" s="22">
        <f t="shared" si="5"/>
        <v>0</v>
      </c>
    </row>
    <row r="54" spans="1:7" ht="20.25" customHeight="1">
      <c r="A54" s="20">
        <v>48</v>
      </c>
      <c r="B54" s="21"/>
      <c r="C54" s="21"/>
      <c r="D54" s="21"/>
      <c r="E54" s="21"/>
      <c r="F54" s="21"/>
      <c r="G54" s="22">
        <f t="shared" si="5"/>
        <v>0</v>
      </c>
    </row>
    <row r="55" spans="1:7" ht="20.25" customHeight="1">
      <c r="A55" s="20">
        <v>49</v>
      </c>
      <c r="B55" s="21"/>
      <c r="C55" s="21"/>
      <c r="D55" s="21"/>
      <c r="E55" s="21"/>
      <c r="F55" s="21"/>
      <c r="G55" s="22">
        <f aca="true" t="shared" si="6" ref="G55:G56">ROUND(F55*15/100,2)</f>
        <v>0</v>
      </c>
    </row>
    <row r="56" spans="1:7" ht="20.25" customHeight="1">
      <c r="A56" s="20">
        <v>50</v>
      </c>
      <c r="B56" s="21"/>
      <c r="C56" s="21"/>
      <c r="D56" s="21"/>
      <c r="E56" s="21"/>
      <c r="F56" s="21"/>
      <c r="G56" s="22">
        <f t="shared" si="6"/>
        <v>0</v>
      </c>
    </row>
    <row r="57" spans="1:7" ht="20.25" customHeight="1">
      <c r="A57" s="20">
        <v>51</v>
      </c>
      <c r="B57" s="21"/>
      <c r="C57" s="21"/>
      <c r="D57" s="21"/>
      <c r="E57" s="21"/>
      <c r="F57" s="21"/>
      <c r="G57" s="22">
        <f aca="true" t="shared" si="7" ref="G57:G106">ROUND(F57*15/100,2)</f>
        <v>0</v>
      </c>
    </row>
    <row r="58" spans="1:7" ht="20.25" customHeight="1">
      <c r="A58" s="20">
        <v>52</v>
      </c>
      <c r="B58" s="21"/>
      <c r="C58" s="21"/>
      <c r="D58" s="21"/>
      <c r="E58" s="21"/>
      <c r="F58" s="21"/>
      <c r="G58" s="22">
        <f t="shared" si="7"/>
        <v>0</v>
      </c>
    </row>
    <row r="59" spans="1:7" ht="20.25" customHeight="1">
      <c r="A59" s="20">
        <v>53</v>
      </c>
      <c r="B59" s="21"/>
      <c r="C59" s="21"/>
      <c r="D59" s="21"/>
      <c r="E59" s="21"/>
      <c r="F59" s="21"/>
      <c r="G59" s="22">
        <f t="shared" si="7"/>
        <v>0</v>
      </c>
    </row>
    <row r="60" spans="1:7" ht="20.25" customHeight="1">
      <c r="A60" s="20">
        <v>54</v>
      </c>
      <c r="B60" s="21"/>
      <c r="C60" s="21"/>
      <c r="D60" s="21"/>
      <c r="E60" s="21"/>
      <c r="F60" s="21"/>
      <c r="G60" s="22">
        <f t="shared" si="7"/>
        <v>0</v>
      </c>
    </row>
    <row r="61" spans="1:7" ht="20.25" customHeight="1">
      <c r="A61" s="20">
        <v>55</v>
      </c>
      <c r="B61" s="21"/>
      <c r="C61" s="21"/>
      <c r="D61" s="21"/>
      <c r="E61" s="21"/>
      <c r="F61" s="21"/>
      <c r="G61" s="22">
        <f t="shared" si="7"/>
        <v>0</v>
      </c>
    </row>
    <row r="62" spans="1:7" ht="20.25" customHeight="1">
      <c r="A62" s="20">
        <v>56</v>
      </c>
      <c r="B62" s="21"/>
      <c r="C62" s="21"/>
      <c r="D62" s="21"/>
      <c r="E62" s="21"/>
      <c r="F62" s="21"/>
      <c r="G62" s="22">
        <f t="shared" si="7"/>
        <v>0</v>
      </c>
    </row>
    <row r="63" spans="1:7" ht="20.25" customHeight="1">
      <c r="A63" s="20">
        <v>57</v>
      </c>
      <c r="B63" s="21"/>
      <c r="C63" s="21"/>
      <c r="D63" s="21"/>
      <c r="E63" s="21"/>
      <c r="F63" s="21"/>
      <c r="G63" s="22">
        <f t="shared" si="7"/>
        <v>0</v>
      </c>
    </row>
    <row r="64" spans="1:7" ht="20.25" customHeight="1">
      <c r="A64" s="20">
        <v>58</v>
      </c>
      <c r="B64" s="21"/>
      <c r="C64" s="21"/>
      <c r="D64" s="21"/>
      <c r="E64" s="21"/>
      <c r="F64" s="21"/>
      <c r="G64" s="22">
        <f t="shared" si="7"/>
        <v>0</v>
      </c>
    </row>
    <row r="65" spans="1:7" ht="20.25" customHeight="1">
      <c r="A65" s="20">
        <v>59</v>
      </c>
      <c r="B65" s="21"/>
      <c r="C65" s="21"/>
      <c r="D65" s="21"/>
      <c r="E65" s="21"/>
      <c r="F65" s="21"/>
      <c r="G65" s="22">
        <f t="shared" si="7"/>
        <v>0</v>
      </c>
    </row>
    <row r="66" spans="1:7" ht="20.25" customHeight="1">
      <c r="A66" s="20">
        <v>60</v>
      </c>
      <c r="B66" s="21"/>
      <c r="C66" s="21"/>
      <c r="D66" s="21"/>
      <c r="E66" s="21"/>
      <c r="F66" s="21"/>
      <c r="G66" s="22">
        <f t="shared" si="7"/>
        <v>0</v>
      </c>
    </row>
    <row r="67" spans="1:7" ht="20.25" customHeight="1">
      <c r="A67" s="20">
        <v>61</v>
      </c>
      <c r="B67" s="21"/>
      <c r="C67" s="21"/>
      <c r="D67" s="21"/>
      <c r="E67" s="21"/>
      <c r="F67" s="21"/>
      <c r="G67" s="22">
        <f t="shared" si="7"/>
        <v>0</v>
      </c>
    </row>
    <row r="68" spans="1:7" ht="20.25" customHeight="1">
      <c r="A68" s="20">
        <v>62</v>
      </c>
      <c r="B68" s="21"/>
      <c r="C68" s="21"/>
      <c r="D68" s="21"/>
      <c r="E68" s="21"/>
      <c r="F68" s="21"/>
      <c r="G68" s="22">
        <f t="shared" si="7"/>
        <v>0</v>
      </c>
    </row>
    <row r="69" spans="1:7" ht="20.25" customHeight="1">
      <c r="A69" s="20">
        <v>63</v>
      </c>
      <c r="B69" s="21"/>
      <c r="C69" s="21"/>
      <c r="D69" s="21"/>
      <c r="E69" s="21"/>
      <c r="F69" s="21"/>
      <c r="G69" s="22">
        <f t="shared" si="7"/>
        <v>0</v>
      </c>
    </row>
    <row r="70" spans="1:7" ht="20.25" customHeight="1">
      <c r="A70" s="20">
        <v>64</v>
      </c>
      <c r="B70" s="21"/>
      <c r="C70" s="21"/>
      <c r="D70" s="21"/>
      <c r="E70" s="21"/>
      <c r="F70" s="21"/>
      <c r="G70" s="22">
        <f t="shared" si="7"/>
        <v>0</v>
      </c>
    </row>
    <row r="71" spans="1:7" ht="20.25" customHeight="1">
      <c r="A71" s="20">
        <v>65</v>
      </c>
      <c r="B71" s="21"/>
      <c r="C71" s="21"/>
      <c r="D71" s="21"/>
      <c r="E71" s="21"/>
      <c r="F71" s="21"/>
      <c r="G71" s="22">
        <f t="shared" si="7"/>
        <v>0</v>
      </c>
    </row>
    <row r="72" spans="1:7" ht="20.25" customHeight="1">
      <c r="A72" s="20">
        <v>66</v>
      </c>
      <c r="B72" s="21"/>
      <c r="C72" s="21"/>
      <c r="D72" s="21"/>
      <c r="E72" s="21"/>
      <c r="F72" s="21"/>
      <c r="G72" s="22">
        <f t="shared" si="7"/>
        <v>0</v>
      </c>
    </row>
    <row r="73" spans="1:7" ht="20.25" customHeight="1">
      <c r="A73" s="20">
        <v>67</v>
      </c>
      <c r="B73" s="21"/>
      <c r="C73" s="21"/>
      <c r="D73" s="21"/>
      <c r="E73" s="21"/>
      <c r="F73" s="21"/>
      <c r="G73" s="22">
        <f t="shared" si="7"/>
        <v>0</v>
      </c>
    </row>
    <row r="74" spans="1:7" ht="20.25" customHeight="1">
      <c r="A74" s="20">
        <v>68</v>
      </c>
      <c r="B74" s="21"/>
      <c r="C74" s="21"/>
      <c r="D74" s="21"/>
      <c r="E74" s="21"/>
      <c r="F74" s="21"/>
      <c r="G74" s="22">
        <f t="shared" si="7"/>
        <v>0</v>
      </c>
    </row>
    <row r="75" spans="1:7" ht="20.25" customHeight="1">
      <c r="A75" s="20">
        <v>69</v>
      </c>
      <c r="B75" s="21"/>
      <c r="C75" s="21"/>
      <c r="D75" s="21"/>
      <c r="E75" s="21"/>
      <c r="F75" s="21"/>
      <c r="G75" s="22">
        <f t="shared" si="7"/>
        <v>0</v>
      </c>
    </row>
    <row r="76" spans="1:7" ht="20.25" customHeight="1">
      <c r="A76" s="20">
        <v>70</v>
      </c>
      <c r="B76" s="21"/>
      <c r="C76" s="21"/>
      <c r="D76" s="21"/>
      <c r="E76" s="21"/>
      <c r="F76" s="21"/>
      <c r="G76" s="22">
        <f t="shared" si="7"/>
        <v>0</v>
      </c>
    </row>
    <row r="77" spans="1:7" ht="20.25" customHeight="1">
      <c r="A77" s="20">
        <v>71</v>
      </c>
      <c r="B77" s="21"/>
      <c r="C77" s="21"/>
      <c r="D77" s="21"/>
      <c r="E77" s="21"/>
      <c r="F77" s="21"/>
      <c r="G77" s="22">
        <f t="shared" si="7"/>
        <v>0</v>
      </c>
    </row>
    <row r="78" spans="1:7" ht="20.25" customHeight="1">
      <c r="A78" s="20">
        <v>72</v>
      </c>
      <c r="B78" s="21"/>
      <c r="C78" s="21"/>
      <c r="D78" s="21"/>
      <c r="E78" s="21"/>
      <c r="F78" s="21"/>
      <c r="G78" s="22">
        <f t="shared" si="7"/>
        <v>0</v>
      </c>
    </row>
    <row r="79" spans="1:7" ht="20.25" customHeight="1">
      <c r="A79" s="20">
        <v>73</v>
      </c>
      <c r="B79" s="21"/>
      <c r="C79" s="21"/>
      <c r="D79" s="21"/>
      <c r="E79" s="21"/>
      <c r="F79" s="21"/>
      <c r="G79" s="22">
        <f t="shared" si="7"/>
        <v>0</v>
      </c>
    </row>
    <row r="80" spans="1:7" ht="20.25" customHeight="1">
      <c r="A80" s="20">
        <v>74</v>
      </c>
      <c r="B80" s="21"/>
      <c r="C80" s="21"/>
      <c r="D80" s="21"/>
      <c r="E80" s="21"/>
      <c r="F80" s="21"/>
      <c r="G80" s="22">
        <f t="shared" si="7"/>
        <v>0</v>
      </c>
    </row>
    <row r="81" spans="1:7" ht="20.25" customHeight="1">
      <c r="A81" s="20">
        <v>75</v>
      </c>
      <c r="B81" s="21"/>
      <c r="C81" s="21"/>
      <c r="D81" s="21"/>
      <c r="E81" s="21"/>
      <c r="F81" s="21"/>
      <c r="G81" s="22">
        <f t="shared" si="7"/>
        <v>0</v>
      </c>
    </row>
    <row r="82" spans="1:7" ht="20.25" customHeight="1">
      <c r="A82" s="20">
        <v>76</v>
      </c>
      <c r="B82" s="21"/>
      <c r="C82" s="21"/>
      <c r="D82" s="21"/>
      <c r="E82" s="21"/>
      <c r="F82" s="21"/>
      <c r="G82" s="22">
        <f t="shared" si="7"/>
        <v>0</v>
      </c>
    </row>
    <row r="83" spans="1:7" ht="20.25" customHeight="1">
      <c r="A83" s="20">
        <v>77</v>
      </c>
      <c r="B83" s="21"/>
      <c r="C83" s="21"/>
      <c r="D83" s="21"/>
      <c r="E83" s="21"/>
      <c r="F83" s="21"/>
      <c r="G83" s="22">
        <f t="shared" si="7"/>
        <v>0</v>
      </c>
    </row>
    <row r="84" spans="1:7" ht="20.25" customHeight="1">
      <c r="A84" s="20">
        <v>78</v>
      </c>
      <c r="B84" s="21"/>
      <c r="C84" s="21"/>
      <c r="D84" s="21"/>
      <c r="E84" s="21"/>
      <c r="F84" s="21"/>
      <c r="G84" s="22">
        <f t="shared" si="7"/>
        <v>0</v>
      </c>
    </row>
    <row r="85" spans="1:7" ht="20.25" customHeight="1">
      <c r="A85" s="20">
        <v>79</v>
      </c>
      <c r="B85" s="21"/>
      <c r="C85" s="21"/>
      <c r="D85" s="21"/>
      <c r="E85" s="21"/>
      <c r="F85" s="21"/>
      <c r="G85" s="22">
        <f t="shared" si="7"/>
        <v>0</v>
      </c>
    </row>
    <row r="86" spans="1:7" ht="20.25" customHeight="1">
      <c r="A86" s="20">
        <v>80</v>
      </c>
      <c r="B86" s="21"/>
      <c r="C86" s="21"/>
      <c r="D86" s="21"/>
      <c r="E86" s="21"/>
      <c r="F86" s="21"/>
      <c r="G86" s="22">
        <f t="shared" si="7"/>
        <v>0</v>
      </c>
    </row>
    <row r="87" spans="1:7" ht="20.25" customHeight="1">
      <c r="A87" s="20">
        <v>81</v>
      </c>
      <c r="B87" s="21"/>
      <c r="C87" s="21"/>
      <c r="D87" s="21"/>
      <c r="E87" s="21"/>
      <c r="F87" s="21"/>
      <c r="G87" s="22">
        <f t="shared" si="7"/>
        <v>0</v>
      </c>
    </row>
    <row r="88" spans="1:7" ht="20.25" customHeight="1">
      <c r="A88" s="20">
        <v>82</v>
      </c>
      <c r="B88" s="21"/>
      <c r="C88" s="21"/>
      <c r="D88" s="21"/>
      <c r="E88" s="21"/>
      <c r="F88" s="21"/>
      <c r="G88" s="22">
        <f t="shared" si="7"/>
        <v>0</v>
      </c>
    </row>
    <row r="89" spans="1:7" ht="20.25" customHeight="1">
      <c r="A89" s="20">
        <v>83</v>
      </c>
      <c r="B89" s="21"/>
      <c r="C89" s="21"/>
      <c r="D89" s="21"/>
      <c r="E89" s="21"/>
      <c r="F89" s="21"/>
      <c r="G89" s="22">
        <f t="shared" si="7"/>
        <v>0</v>
      </c>
    </row>
    <row r="90" spans="1:7" ht="20.25" customHeight="1">
      <c r="A90" s="20">
        <v>84</v>
      </c>
      <c r="B90" s="21"/>
      <c r="C90" s="21"/>
      <c r="D90" s="21"/>
      <c r="E90" s="21"/>
      <c r="F90" s="21"/>
      <c r="G90" s="22">
        <f t="shared" si="7"/>
        <v>0</v>
      </c>
    </row>
    <row r="91" spans="1:7" ht="20.25" customHeight="1">
      <c r="A91" s="20">
        <v>85</v>
      </c>
      <c r="B91" s="21"/>
      <c r="C91" s="21"/>
      <c r="D91" s="21"/>
      <c r="E91" s="21"/>
      <c r="F91" s="21"/>
      <c r="G91" s="22">
        <f t="shared" si="7"/>
        <v>0</v>
      </c>
    </row>
    <row r="92" spans="1:7" ht="20.25" customHeight="1">
      <c r="A92" s="20">
        <v>86</v>
      </c>
      <c r="B92" s="21"/>
      <c r="C92" s="21"/>
      <c r="D92" s="21"/>
      <c r="E92" s="21"/>
      <c r="F92" s="21"/>
      <c r="G92" s="22">
        <f t="shared" si="7"/>
        <v>0</v>
      </c>
    </row>
    <row r="93" spans="1:7" ht="20.25" customHeight="1">
      <c r="A93" s="20">
        <v>87</v>
      </c>
      <c r="B93" s="21"/>
      <c r="C93" s="21"/>
      <c r="D93" s="21"/>
      <c r="E93" s="21"/>
      <c r="F93" s="21"/>
      <c r="G93" s="22">
        <f t="shared" si="7"/>
        <v>0</v>
      </c>
    </row>
    <row r="94" spans="1:7" ht="20.25" customHeight="1">
      <c r="A94" s="20">
        <v>88</v>
      </c>
      <c r="B94" s="21"/>
      <c r="C94" s="21"/>
      <c r="D94" s="21"/>
      <c r="E94" s="21"/>
      <c r="F94" s="21"/>
      <c r="G94" s="22">
        <f t="shared" si="7"/>
        <v>0</v>
      </c>
    </row>
    <row r="95" spans="1:7" ht="20.25" customHeight="1">
      <c r="A95" s="20">
        <v>89</v>
      </c>
      <c r="B95" s="21"/>
      <c r="C95" s="21"/>
      <c r="D95" s="21"/>
      <c r="E95" s="21"/>
      <c r="F95" s="21"/>
      <c r="G95" s="22">
        <f t="shared" si="7"/>
        <v>0</v>
      </c>
    </row>
    <row r="96" spans="1:7" ht="20.25" customHeight="1">
      <c r="A96" s="20">
        <v>90</v>
      </c>
      <c r="B96" s="21"/>
      <c r="C96" s="21"/>
      <c r="D96" s="21"/>
      <c r="E96" s="21"/>
      <c r="F96" s="21"/>
      <c r="G96" s="22">
        <f t="shared" si="7"/>
        <v>0</v>
      </c>
    </row>
    <row r="97" spans="1:7" ht="20.25" customHeight="1">
      <c r="A97" s="20">
        <v>91</v>
      </c>
      <c r="B97" s="21"/>
      <c r="C97" s="21"/>
      <c r="D97" s="21"/>
      <c r="E97" s="21"/>
      <c r="F97" s="21"/>
      <c r="G97" s="22">
        <f t="shared" si="7"/>
        <v>0</v>
      </c>
    </row>
    <row r="98" spans="1:7" ht="20.25" customHeight="1">
      <c r="A98" s="20">
        <v>92</v>
      </c>
      <c r="B98" s="21"/>
      <c r="C98" s="21"/>
      <c r="D98" s="21"/>
      <c r="E98" s="21"/>
      <c r="F98" s="21"/>
      <c r="G98" s="22">
        <f t="shared" si="7"/>
        <v>0</v>
      </c>
    </row>
    <row r="99" spans="1:7" ht="20.25" customHeight="1">
      <c r="A99" s="20">
        <v>93</v>
      </c>
      <c r="B99" s="21"/>
      <c r="C99" s="21"/>
      <c r="D99" s="21"/>
      <c r="E99" s="21"/>
      <c r="F99" s="21"/>
      <c r="G99" s="22">
        <f t="shared" si="7"/>
        <v>0</v>
      </c>
    </row>
    <row r="100" spans="1:7" ht="20.25" customHeight="1">
      <c r="A100" s="20">
        <v>94</v>
      </c>
      <c r="B100" s="21"/>
      <c r="C100" s="21"/>
      <c r="D100" s="21"/>
      <c r="E100" s="21"/>
      <c r="F100" s="21"/>
      <c r="G100" s="22">
        <f t="shared" si="7"/>
        <v>0</v>
      </c>
    </row>
    <row r="101" spans="1:7" ht="20.25" customHeight="1">
      <c r="A101" s="20">
        <v>95</v>
      </c>
      <c r="B101" s="21"/>
      <c r="C101" s="21"/>
      <c r="D101" s="21"/>
      <c r="E101" s="21"/>
      <c r="F101" s="21"/>
      <c r="G101" s="22">
        <f t="shared" si="7"/>
        <v>0</v>
      </c>
    </row>
    <row r="102" spans="1:7" ht="20.25" customHeight="1">
      <c r="A102" s="20">
        <v>96</v>
      </c>
      <c r="B102" s="21"/>
      <c r="C102" s="21"/>
      <c r="D102" s="21"/>
      <c r="E102" s="21"/>
      <c r="F102" s="21"/>
      <c r="G102" s="22">
        <f t="shared" si="7"/>
        <v>0</v>
      </c>
    </row>
    <row r="103" spans="1:7" ht="20.25" customHeight="1">
      <c r="A103" s="20">
        <v>97</v>
      </c>
      <c r="B103" s="21"/>
      <c r="C103" s="21"/>
      <c r="D103" s="21"/>
      <c r="E103" s="21"/>
      <c r="F103" s="21"/>
      <c r="G103" s="22">
        <f t="shared" si="7"/>
        <v>0</v>
      </c>
    </row>
    <row r="104" spans="1:7" ht="20.25" customHeight="1">
      <c r="A104" s="20">
        <v>98</v>
      </c>
      <c r="B104" s="21"/>
      <c r="C104" s="21"/>
      <c r="D104" s="21"/>
      <c r="E104" s="21"/>
      <c r="F104" s="21"/>
      <c r="G104" s="22">
        <f t="shared" si="7"/>
        <v>0</v>
      </c>
    </row>
    <row r="105" spans="1:7" ht="20.25" customHeight="1">
      <c r="A105" s="20">
        <v>99</v>
      </c>
      <c r="B105" s="21"/>
      <c r="C105" s="21"/>
      <c r="D105" s="21"/>
      <c r="E105" s="21"/>
      <c r="F105" s="21"/>
      <c r="G105" s="22">
        <f t="shared" si="7"/>
        <v>0</v>
      </c>
    </row>
    <row r="106" spans="1:7" ht="20.25" customHeight="1">
      <c r="A106" s="20">
        <v>100</v>
      </c>
      <c r="B106" s="21"/>
      <c r="C106" s="21"/>
      <c r="D106" s="21"/>
      <c r="E106" s="21"/>
      <c r="F106" s="21"/>
      <c r="G106" s="22">
        <f t="shared" si="7"/>
        <v>0</v>
      </c>
    </row>
  </sheetData>
  <sheetProtection algorithmName="SHA-512" hashValue="gMbdoT4IyHzOY8Yh6ZqK779/GCDrwXE8YfmbidyzXLYhIwkwcKLO8Ox+e9MZA06aURG0xPFSHGO+QNMCWHIXqA==" saltValue="LROuJqyUndhBk6rnjaeV6A==" spinCount="100000" sheet="1" objects="1" scenarios="1"/>
  <mergeCells count="7">
    <mergeCell ref="A1:G1"/>
    <mergeCell ref="A3:A5"/>
    <mergeCell ref="B3:B5"/>
    <mergeCell ref="C3:C5"/>
    <mergeCell ref="D3:D5"/>
    <mergeCell ref="E3:E4"/>
    <mergeCell ref="F3:G4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W112"/>
  <sheetViews>
    <sheetView workbookViewId="0" topLeftCell="A1">
      <pane xSplit="6" ySplit="11" topLeftCell="G12" activePane="bottomRight" state="frozen"/>
      <selection pane="topLeft" activeCell="B7" sqref="B7"/>
      <selection pane="topRight" activeCell="B7" sqref="B7"/>
      <selection pane="bottomLeft" activeCell="B7" sqref="B7"/>
      <selection pane="bottomRight" activeCell="G13" sqref="G13"/>
    </sheetView>
  </sheetViews>
  <sheetFormatPr defaultColWidth="11.421875" defaultRowHeight="15"/>
  <cols>
    <col min="1" max="2" width="13.57421875" style="17" hidden="1" customWidth="1"/>
    <col min="3" max="3" width="10.140625" style="17" customWidth="1"/>
    <col min="4" max="4" width="27.140625" style="17" customWidth="1"/>
    <col min="5" max="5" width="20.7109375" style="17" customWidth="1"/>
    <col min="6" max="6" width="20.7109375" style="17" hidden="1" customWidth="1"/>
    <col min="7" max="8" width="10.8515625" style="17" customWidth="1"/>
    <col min="9" max="9" width="15.57421875" style="17" customWidth="1"/>
    <col min="10" max="11" width="10.8515625" style="17" customWidth="1"/>
    <col min="12" max="12" width="7.8515625" style="67" customWidth="1"/>
    <col min="13" max="14" width="10.8515625" style="17" customWidth="1"/>
    <col min="15" max="15" width="15.57421875" style="17" customWidth="1"/>
    <col min="16" max="17" width="10.8515625" style="17" customWidth="1"/>
    <col min="18" max="18" width="7.8515625" style="67" customWidth="1"/>
    <col min="19" max="19" width="11.140625" style="17" customWidth="1"/>
    <col min="20" max="20" width="9.140625" style="17" hidden="1" customWidth="1"/>
    <col min="21" max="21" width="9.140625" style="17" customWidth="1"/>
    <col min="22" max="22" width="29.00390625" style="17" customWidth="1"/>
    <col min="23" max="23" width="14.8515625" style="17" customWidth="1"/>
    <col min="24" max="16384" width="11.421875" style="17" customWidth="1"/>
  </cols>
  <sheetData>
    <row r="1" spans="3:23" ht="21.75" customHeight="1"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</row>
    <row r="2" spans="3:23" ht="23.25">
      <c r="C2" s="140" t="s">
        <v>61</v>
      </c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</row>
    <row r="3" spans="3:23" s="27" customFormat="1" ht="35.25">
      <c r="C3" s="141" t="s">
        <v>25</v>
      </c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</row>
    <row r="4" spans="2:23" s="28" customFormat="1" ht="17.25" customHeight="1">
      <c r="B4" s="142" t="s">
        <v>60</v>
      </c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</row>
    <row r="5" spans="2:23" s="28" customFormat="1" ht="17.25" customHeight="1"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</row>
    <row r="6" spans="2:23" s="15" customFormat="1" ht="17.25" customHeight="1">
      <c r="B6" s="143" t="s">
        <v>14</v>
      </c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</row>
    <row r="7" spans="1:23" ht="18.75" customHeight="1">
      <c r="A7" s="126" t="s">
        <v>1</v>
      </c>
      <c r="B7" s="126" t="s">
        <v>24</v>
      </c>
      <c r="C7" s="127" t="s">
        <v>57</v>
      </c>
      <c r="D7" s="130" t="s">
        <v>0</v>
      </c>
      <c r="E7" s="133" t="s">
        <v>20</v>
      </c>
      <c r="F7" s="115" t="s">
        <v>70</v>
      </c>
      <c r="G7" s="154"/>
      <c r="H7" s="154"/>
      <c r="I7" s="154"/>
      <c r="J7" s="154"/>
      <c r="K7" s="154"/>
      <c r="L7" s="155"/>
      <c r="M7" s="150"/>
      <c r="N7" s="150"/>
      <c r="O7" s="150"/>
      <c r="P7" s="150"/>
      <c r="Q7" s="150"/>
      <c r="R7" s="151"/>
      <c r="S7" s="118" t="s">
        <v>4</v>
      </c>
      <c r="T7" s="152" t="s">
        <v>24</v>
      </c>
      <c r="U7" s="118" t="s">
        <v>15</v>
      </c>
      <c r="V7" s="118" t="s">
        <v>1</v>
      </c>
      <c r="W7" s="136" t="s">
        <v>26</v>
      </c>
    </row>
    <row r="8" spans="1:23" ht="15" customHeight="1">
      <c r="A8" s="120"/>
      <c r="B8" s="120"/>
      <c r="C8" s="128"/>
      <c r="D8" s="131"/>
      <c r="E8" s="134"/>
      <c r="F8" s="116"/>
      <c r="G8" s="125" t="s">
        <v>22</v>
      </c>
      <c r="H8" s="125" t="s">
        <v>63</v>
      </c>
      <c r="I8" s="124" t="s">
        <v>27</v>
      </c>
      <c r="J8" s="124" t="s">
        <v>28</v>
      </c>
      <c r="K8" s="124" t="s">
        <v>62</v>
      </c>
      <c r="L8" s="144" t="s">
        <v>2</v>
      </c>
      <c r="M8" s="122" t="s">
        <v>22</v>
      </c>
      <c r="N8" s="122" t="s">
        <v>63</v>
      </c>
      <c r="O8" s="123" t="s">
        <v>27</v>
      </c>
      <c r="P8" s="123" t="s">
        <v>28</v>
      </c>
      <c r="Q8" s="123" t="s">
        <v>62</v>
      </c>
      <c r="R8" s="147" t="s">
        <v>3</v>
      </c>
      <c r="S8" s="119"/>
      <c r="T8" s="153"/>
      <c r="U8" s="119"/>
      <c r="V8" s="119"/>
      <c r="W8" s="137"/>
    </row>
    <row r="9" spans="1:23" ht="15" customHeight="1">
      <c r="A9" s="121"/>
      <c r="B9" s="121"/>
      <c r="C9" s="129"/>
      <c r="D9" s="132"/>
      <c r="E9" s="135"/>
      <c r="F9" s="117"/>
      <c r="G9" s="125"/>
      <c r="H9" s="125"/>
      <c r="I9" s="124"/>
      <c r="J9" s="124"/>
      <c r="K9" s="124"/>
      <c r="L9" s="145"/>
      <c r="M9" s="122"/>
      <c r="N9" s="122"/>
      <c r="O9" s="123"/>
      <c r="P9" s="123"/>
      <c r="Q9" s="123"/>
      <c r="R9" s="148"/>
      <c r="S9" s="156"/>
      <c r="T9" s="2" t="s">
        <v>4</v>
      </c>
      <c r="U9" s="69" t="s">
        <v>7</v>
      </c>
      <c r="V9" s="120"/>
      <c r="W9" s="137"/>
    </row>
    <row r="10" spans="1:23" s="18" customFormat="1" ht="103.5" customHeight="1">
      <c r="A10" s="29"/>
      <c r="B10" s="30"/>
      <c r="C10" s="71"/>
      <c r="D10" s="72"/>
      <c r="E10" s="72"/>
      <c r="F10" s="73"/>
      <c r="G10" s="75" t="s">
        <v>65</v>
      </c>
      <c r="H10" s="76" t="s">
        <v>64</v>
      </c>
      <c r="I10" s="75" t="s">
        <v>66</v>
      </c>
      <c r="J10" s="75" t="s">
        <v>69</v>
      </c>
      <c r="K10" s="76" t="s">
        <v>79</v>
      </c>
      <c r="L10" s="146"/>
      <c r="M10" s="75" t="s">
        <v>65</v>
      </c>
      <c r="N10" s="76" t="s">
        <v>64</v>
      </c>
      <c r="O10" s="75" t="s">
        <v>66</v>
      </c>
      <c r="P10" s="75" t="s">
        <v>69</v>
      </c>
      <c r="Q10" s="76" t="s">
        <v>79</v>
      </c>
      <c r="R10" s="149"/>
      <c r="S10" s="166">
        <f>MAX($S$13:$S$112)</f>
        <v>0</v>
      </c>
      <c r="T10" s="74"/>
      <c r="U10" s="74" t="s">
        <v>6</v>
      </c>
      <c r="V10" s="121"/>
      <c r="W10" s="138"/>
    </row>
    <row r="11" spans="1:23" s="18" customFormat="1" ht="31.5" customHeight="1">
      <c r="A11" s="31"/>
      <c r="B11" s="32"/>
      <c r="C11" s="33"/>
      <c r="D11" s="34"/>
      <c r="E11" s="34"/>
      <c r="F11" s="35"/>
      <c r="G11" s="80" t="s">
        <v>29</v>
      </c>
      <c r="H11" s="80"/>
      <c r="I11" s="80" t="s">
        <v>35</v>
      </c>
      <c r="J11" s="80" t="s">
        <v>36</v>
      </c>
      <c r="K11" s="36"/>
      <c r="L11" s="79"/>
      <c r="M11" s="80" t="s">
        <v>29</v>
      </c>
      <c r="N11" s="80"/>
      <c r="O11" s="80" t="s">
        <v>35</v>
      </c>
      <c r="P11" s="81" t="s">
        <v>36</v>
      </c>
      <c r="Q11" s="78"/>
      <c r="R11" s="77"/>
      <c r="S11" s="31"/>
      <c r="T11" s="31"/>
      <c r="U11" s="31"/>
      <c r="V11" s="1"/>
      <c r="W11" s="3"/>
    </row>
    <row r="12" spans="1:23" s="46" customFormat="1" ht="15">
      <c r="A12" s="37">
        <f>V12</f>
        <v>0</v>
      </c>
      <c r="B12" s="38"/>
      <c r="C12" s="39" t="str">
        <f>'Équipes 1er cycle'!$A6</f>
        <v>ex.</v>
      </c>
      <c r="D12" s="40" t="str">
        <f>VLOOKUP($C12,'Équipes 1er cycle'!$A$6:$G$200,2,FALSE)</f>
        <v>Alexandre et Florence</v>
      </c>
      <c r="E12" s="40" t="str">
        <f>VLOOKUP($C12,'Équipes 1er cycle'!$A$6:$G$200,3,FALSE)</f>
        <v>La Grande Hermine</v>
      </c>
      <c r="F12" s="41" t="str">
        <f>VLOOKUP($C12,'Équipes 1er cycle'!$A$6:$G$200,4,FALSE)</f>
        <v>Polyvalente XYZ</v>
      </c>
      <c r="G12" s="40">
        <v>400</v>
      </c>
      <c r="H12" s="40"/>
      <c r="I12" s="40">
        <v>20</v>
      </c>
      <c r="J12" s="40">
        <f>VLOOKUP($C12,'Équipes 1er cycle'!$A$6:$G$200,5,FALSE)</f>
        <v>10</v>
      </c>
      <c r="K12" s="40"/>
      <c r="L12" s="83">
        <f>_xlfn.IFERROR(70*(1-IF(OR(G12="",G12&gt;1000,AND(G12&gt;500,H12="x")),1000,IF(H12="x",2,1)*G12)/1000)+30*IF(OR(I12&lt;10,K12="x"),0,J12/(I12-3)),0)</f>
        <v>59.64705882352941</v>
      </c>
      <c r="M12" s="40">
        <v>620</v>
      </c>
      <c r="N12" s="40" t="s">
        <v>71</v>
      </c>
      <c r="O12" s="40">
        <v>30</v>
      </c>
      <c r="P12" s="40">
        <f>VLOOKUP($C12,'Équipes 1er cycle'!$A$6:$G$200,5,FALSE)</f>
        <v>10</v>
      </c>
      <c r="Q12" s="40"/>
      <c r="R12" s="83">
        <f>_xlfn.IFERROR(70*(1-IF(OR(M12="",M12&gt;1000,AND(M12&gt;500,N12="x")),1000,IF(N12="x",2,1)*M12)/1000)+30*IF(OR(O12&lt;10,Q12="x"),0,P12/(O12-3)),0)</f>
        <v>11.11111111111111</v>
      </c>
      <c r="S12" s="42">
        <f>_xlfn.IFERROR($L12+$R12,"")</f>
        <v>70.75816993464052</v>
      </c>
      <c r="T12" s="43"/>
      <c r="U12" s="43">
        <f>VLOOKUP($C12,'Équipes 1er cycle'!$A$6:$G$200,7,FALSE)</f>
        <v>11.25</v>
      </c>
      <c r="V12" s="44"/>
      <c r="W12" s="45"/>
    </row>
    <row r="13" spans="1:23" ht="24" customHeight="1">
      <c r="A13" s="47">
        <f>V13</f>
        <v>9.9E-05</v>
      </c>
      <c r="B13" s="48">
        <f>T13</f>
        <v>0.00099</v>
      </c>
      <c r="C13" s="49">
        <f>'Équipes 1er cycle'!$A7</f>
        <v>1</v>
      </c>
      <c r="D13" s="18">
        <f>VLOOKUP($C13,'Équipes 1er cycle'!$A$7:$G$200,2,FALSE)</f>
        <v>0</v>
      </c>
      <c r="E13" s="18">
        <f>VLOOKUP($C13,'Équipes 1er cycle'!$A$7:$G$200,3,FALSE)</f>
        <v>0</v>
      </c>
      <c r="F13" s="50">
        <f>VLOOKUP($C13,'Équipes 1er cycle'!$A$7:$G$200,4,FALSE)</f>
        <v>0</v>
      </c>
      <c r="G13" s="51"/>
      <c r="H13" s="51"/>
      <c r="I13" s="52"/>
      <c r="J13" s="17">
        <f>VLOOKUP($C13,'Équipes 1er cycle'!$A$6:$G$200,5,FALSE)</f>
        <v>0</v>
      </c>
      <c r="K13" s="52"/>
      <c r="L13" s="82">
        <f>_xlfn.IFERROR(70*(1-IF(OR(G13="",G13&gt;1000,AND(G13&gt;500,H13="x")),1000,IF(H13="x",2,1)*G13)/1000)+30*IF(OR(I13&lt;10,K13="x"),0,J13/(I13-3)),0)</f>
        <v>0</v>
      </c>
      <c r="M13" s="51"/>
      <c r="N13" s="51"/>
      <c r="O13" s="52"/>
      <c r="P13" s="17">
        <f>VLOOKUP($C13,'Équipes 1er cycle'!$A$6:$G$200,5,FALSE)</f>
        <v>0</v>
      </c>
      <c r="Q13" s="52"/>
      <c r="R13" s="82">
        <f>_xlfn.IFERROR(70*(1-IF(OR(M13="",M13&gt;1000,AND(M13&gt;500,N13="x")),1000,IF(N13="x",2,1)*M13)/1000)+30*IF(OR(O13&lt;10,Q13="x"),0,P13/(O13-3)),0)</f>
        <v>0</v>
      </c>
      <c r="S13" s="53">
        <f aca="true" t="shared" si="0" ref="S12:S110">_xlfn.IFERROR($L13+$R13,"")</f>
        <v>0</v>
      </c>
      <c r="T13" s="53">
        <f aca="true" t="shared" si="1" ref="T13:T44">$S13+(100-$C13)/100000</f>
        <v>0.00099</v>
      </c>
      <c r="U13" s="54">
        <f>VLOOKUP($C13,'Équipes 1er cycle'!$A$6:$G$200,7,FALSE)</f>
        <v>0</v>
      </c>
      <c r="V13" s="54">
        <f aca="true" t="shared" si="2" ref="V12:V44">_xlfn.IFERROR((85*$S13/$S$10+$U13)+IF($W13="",0,1/$W13/1000),0)+(100-$C13)/1000000</f>
        <v>9.9E-05</v>
      </c>
      <c r="W13" s="55"/>
    </row>
    <row r="14" spans="1:23" ht="24" customHeight="1">
      <c r="A14" s="47">
        <f aca="true" t="shared" si="3" ref="A14:A42">V14</f>
        <v>9.8E-05</v>
      </c>
      <c r="B14" s="48">
        <f aca="true" t="shared" si="4" ref="B14:B42">T14</f>
        <v>0.00098</v>
      </c>
      <c r="C14" s="49">
        <f>'Équipes 1er cycle'!$A8</f>
        <v>2</v>
      </c>
      <c r="D14" s="18">
        <f>VLOOKUP($C14,'Équipes 1er cycle'!$A$7:$G$200,2,FALSE)</f>
        <v>0</v>
      </c>
      <c r="E14" s="18">
        <f>VLOOKUP($C14,'Équipes 1er cycle'!$A$7:$G$200,3,FALSE)</f>
        <v>0</v>
      </c>
      <c r="F14" s="50">
        <f>VLOOKUP($C14,'Équipes 1er cycle'!$A$7:$G$200,4,FALSE)</f>
        <v>0</v>
      </c>
      <c r="G14" s="51"/>
      <c r="H14" s="51"/>
      <c r="I14" s="52"/>
      <c r="J14" s="17">
        <f>VLOOKUP($C14,'Équipes 1er cycle'!$A$6:$G$200,5,FALSE)</f>
        <v>0</v>
      </c>
      <c r="K14" s="52"/>
      <c r="L14" s="82">
        <f aca="true" t="shared" si="5" ref="L14:L77">_xlfn.IFERROR(70*(1-IF(OR(G14="",G14&gt;1000,AND(G14&gt;500,H14="x")),1000,IF(H14="x",2,1)*G14)/1000)+30*IF(OR(I14&lt;10,K14="x"),0,J14/(I14-3)),0)</f>
        <v>0</v>
      </c>
      <c r="M14" s="51"/>
      <c r="N14" s="51"/>
      <c r="O14" s="52"/>
      <c r="P14" s="17">
        <f>VLOOKUP($C14,'Équipes 1er cycle'!$A$6:$G$200,5,FALSE)</f>
        <v>0</v>
      </c>
      <c r="Q14" s="52"/>
      <c r="R14" s="82">
        <f aca="true" t="shared" si="6" ref="R14:R77">_xlfn.IFERROR(70*(1-IF(OR(M14="",M14&gt;1000,AND(M14&gt;500,N14="x")),1000,IF(N14="x",2,1)*M14)/1000)+30*IF(OR(O14&lt;10,Q14="x"),0,P14/(O14-3)),0)</f>
        <v>0</v>
      </c>
      <c r="S14" s="53">
        <f t="shared" si="0"/>
        <v>0</v>
      </c>
      <c r="T14" s="53">
        <f t="shared" si="1"/>
        <v>0.00098</v>
      </c>
      <c r="U14" s="54">
        <f>VLOOKUP($C14,'Équipes 1er cycle'!$A$6:$G$200,7,FALSE)</f>
        <v>0</v>
      </c>
      <c r="V14" s="54">
        <f t="shared" si="2"/>
        <v>9.8E-05</v>
      </c>
      <c r="W14" s="55"/>
    </row>
    <row r="15" spans="1:23" ht="24" customHeight="1">
      <c r="A15" s="47">
        <f t="shared" si="3"/>
        <v>9.7E-05</v>
      </c>
      <c r="B15" s="48">
        <f t="shared" si="4"/>
        <v>0.00097</v>
      </c>
      <c r="C15" s="49">
        <f>'Équipes 1er cycle'!$A9</f>
        <v>3</v>
      </c>
      <c r="D15" s="18">
        <f>VLOOKUP($C15,'Équipes 1er cycle'!$A$7:$G$200,2,FALSE)</f>
        <v>0</v>
      </c>
      <c r="E15" s="18">
        <f>VLOOKUP($C15,'Équipes 1er cycle'!$A$7:$G$200,3,FALSE)</f>
        <v>0</v>
      </c>
      <c r="F15" s="50">
        <f>VLOOKUP($C15,'Équipes 1er cycle'!$A$7:$G$200,4,FALSE)</f>
        <v>0</v>
      </c>
      <c r="G15" s="51"/>
      <c r="H15" s="51"/>
      <c r="I15" s="52"/>
      <c r="J15" s="17">
        <f>VLOOKUP($C15,'Équipes 1er cycle'!$A$6:$G$200,5,FALSE)</f>
        <v>0</v>
      </c>
      <c r="K15" s="52"/>
      <c r="L15" s="82">
        <f t="shared" si="5"/>
        <v>0</v>
      </c>
      <c r="M15" s="51"/>
      <c r="N15" s="51"/>
      <c r="O15" s="52"/>
      <c r="P15" s="17">
        <f>VLOOKUP($C15,'Équipes 1er cycle'!$A$6:$G$200,5,FALSE)</f>
        <v>0</v>
      </c>
      <c r="Q15" s="52"/>
      <c r="R15" s="82">
        <f t="shared" si="6"/>
        <v>0</v>
      </c>
      <c r="S15" s="53">
        <f t="shared" si="0"/>
        <v>0</v>
      </c>
      <c r="T15" s="53">
        <f t="shared" si="1"/>
        <v>0.00097</v>
      </c>
      <c r="U15" s="54">
        <f>VLOOKUP($C15,'Équipes 1er cycle'!$A$6:$G$200,7,FALSE)</f>
        <v>0</v>
      </c>
      <c r="V15" s="54">
        <f t="shared" si="2"/>
        <v>9.7E-05</v>
      </c>
      <c r="W15" s="55"/>
    </row>
    <row r="16" spans="1:23" ht="24" customHeight="1">
      <c r="A16" s="47">
        <f t="shared" si="3"/>
        <v>9.6E-05</v>
      </c>
      <c r="B16" s="48">
        <f t="shared" si="4"/>
        <v>0.00096</v>
      </c>
      <c r="C16" s="49">
        <f>'Équipes 1er cycle'!$A10</f>
        <v>4</v>
      </c>
      <c r="D16" s="18">
        <f>VLOOKUP($C16,'Équipes 1er cycle'!$A$7:$G$200,2,FALSE)</f>
        <v>0</v>
      </c>
      <c r="E16" s="18">
        <f>VLOOKUP($C16,'Équipes 1er cycle'!$A$7:$G$200,3,FALSE)</f>
        <v>0</v>
      </c>
      <c r="F16" s="50">
        <f>VLOOKUP($C16,'Équipes 1er cycle'!$A$7:$G$200,4,FALSE)</f>
        <v>0</v>
      </c>
      <c r="G16" s="51"/>
      <c r="H16" s="51"/>
      <c r="I16" s="52"/>
      <c r="J16" s="17">
        <f>VLOOKUP($C16,'Équipes 1er cycle'!$A$6:$G$200,5,FALSE)</f>
        <v>0</v>
      </c>
      <c r="K16" s="52"/>
      <c r="L16" s="82">
        <f t="shared" si="5"/>
        <v>0</v>
      </c>
      <c r="M16" s="51"/>
      <c r="N16" s="51"/>
      <c r="O16" s="52"/>
      <c r="P16" s="17">
        <f>VLOOKUP($C16,'Équipes 1er cycle'!$A$6:$G$200,5,FALSE)</f>
        <v>0</v>
      </c>
      <c r="Q16" s="52"/>
      <c r="R16" s="82">
        <f t="shared" si="6"/>
        <v>0</v>
      </c>
      <c r="S16" s="53">
        <f t="shared" si="0"/>
        <v>0</v>
      </c>
      <c r="T16" s="53">
        <f t="shared" si="1"/>
        <v>0.00096</v>
      </c>
      <c r="U16" s="54">
        <f>VLOOKUP($C16,'Équipes 1er cycle'!$A$6:$G$200,7,FALSE)</f>
        <v>0</v>
      </c>
      <c r="V16" s="54">
        <f t="shared" si="2"/>
        <v>9.6E-05</v>
      </c>
      <c r="W16" s="55"/>
    </row>
    <row r="17" spans="1:23" ht="24" customHeight="1">
      <c r="A17" s="47">
        <f t="shared" si="3"/>
        <v>9.5E-05</v>
      </c>
      <c r="B17" s="48">
        <f t="shared" si="4"/>
        <v>0.00095</v>
      </c>
      <c r="C17" s="49">
        <f>'Équipes 1er cycle'!$A11</f>
        <v>5</v>
      </c>
      <c r="D17" s="18">
        <f>VLOOKUP($C17,'Équipes 1er cycle'!$A$7:$G$200,2,FALSE)</f>
        <v>0</v>
      </c>
      <c r="E17" s="18">
        <f>VLOOKUP($C17,'Équipes 1er cycle'!$A$7:$G$200,3,FALSE)</f>
        <v>0</v>
      </c>
      <c r="F17" s="50">
        <f>VLOOKUP($C17,'Équipes 1er cycle'!$A$7:$G$200,4,FALSE)</f>
        <v>0</v>
      </c>
      <c r="G17" s="51"/>
      <c r="H17" s="51"/>
      <c r="I17" s="52"/>
      <c r="J17" s="17">
        <f>VLOOKUP($C17,'Équipes 1er cycle'!$A$6:$G$200,5,FALSE)</f>
        <v>0</v>
      </c>
      <c r="K17" s="52"/>
      <c r="L17" s="82">
        <f t="shared" si="5"/>
        <v>0</v>
      </c>
      <c r="M17" s="51"/>
      <c r="N17" s="51"/>
      <c r="O17" s="52"/>
      <c r="P17" s="17">
        <f>VLOOKUP($C17,'Équipes 1er cycle'!$A$6:$G$200,5,FALSE)</f>
        <v>0</v>
      </c>
      <c r="Q17" s="52"/>
      <c r="R17" s="82">
        <f t="shared" si="6"/>
        <v>0</v>
      </c>
      <c r="S17" s="53">
        <f t="shared" si="0"/>
        <v>0</v>
      </c>
      <c r="T17" s="53">
        <f t="shared" si="1"/>
        <v>0.00095</v>
      </c>
      <c r="U17" s="54">
        <f>VLOOKUP($C17,'Équipes 1er cycle'!$A$6:$G$200,7,FALSE)</f>
        <v>0</v>
      </c>
      <c r="V17" s="54">
        <f t="shared" si="2"/>
        <v>9.5E-05</v>
      </c>
      <c r="W17" s="55"/>
    </row>
    <row r="18" spans="1:23" ht="24" customHeight="1">
      <c r="A18" s="47">
        <f t="shared" si="3"/>
        <v>9.4E-05</v>
      </c>
      <c r="B18" s="48">
        <f t="shared" si="4"/>
        <v>0.00094</v>
      </c>
      <c r="C18" s="49">
        <f>'Équipes 1er cycle'!$A12</f>
        <v>6</v>
      </c>
      <c r="D18" s="18">
        <f>VLOOKUP($C18,'Équipes 1er cycle'!$A$7:$G$200,2,FALSE)</f>
        <v>0</v>
      </c>
      <c r="E18" s="18">
        <f>VLOOKUP($C18,'Équipes 1er cycle'!$A$7:$G$200,3,FALSE)</f>
        <v>0</v>
      </c>
      <c r="F18" s="50">
        <f>VLOOKUP($C18,'Équipes 1er cycle'!$A$7:$G$200,4,FALSE)</f>
        <v>0</v>
      </c>
      <c r="G18" s="51"/>
      <c r="H18" s="51"/>
      <c r="I18" s="52"/>
      <c r="J18" s="17">
        <f>VLOOKUP($C18,'Équipes 1er cycle'!$A$6:$G$200,5,FALSE)</f>
        <v>0</v>
      </c>
      <c r="K18" s="52"/>
      <c r="L18" s="82">
        <f t="shared" si="5"/>
        <v>0</v>
      </c>
      <c r="M18" s="51"/>
      <c r="N18" s="51"/>
      <c r="O18" s="52"/>
      <c r="P18" s="17">
        <f>VLOOKUP($C18,'Équipes 1er cycle'!$A$6:$G$200,5,FALSE)</f>
        <v>0</v>
      </c>
      <c r="Q18" s="52"/>
      <c r="R18" s="82">
        <f t="shared" si="6"/>
        <v>0</v>
      </c>
      <c r="S18" s="53">
        <f t="shared" si="0"/>
        <v>0</v>
      </c>
      <c r="T18" s="53">
        <f t="shared" si="1"/>
        <v>0.00094</v>
      </c>
      <c r="U18" s="54">
        <f>VLOOKUP($C18,'Équipes 1er cycle'!$A$6:$G$200,7,FALSE)</f>
        <v>0</v>
      </c>
      <c r="V18" s="54">
        <f t="shared" si="2"/>
        <v>9.4E-05</v>
      </c>
      <c r="W18" s="55"/>
    </row>
    <row r="19" spans="1:23" ht="24" customHeight="1">
      <c r="A19" s="47">
        <f t="shared" si="3"/>
        <v>9.3E-05</v>
      </c>
      <c r="B19" s="48">
        <f t="shared" si="4"/>
        <v>0.00093</v>
      </c>
      <c r="C19" s="49">
        <f>'Équipes 1er cycle'!$A13</f>
        <v>7</v>
      </c>
      <c r="D19" s="18">
        <f>VLOOKUP($C19,'Équipes 1er cycle'!$A$7:$G$200,2,FALSE)</f>
        <v>0</v>
      </c>
      <c r="E19" s="18">
        <f>VLOOKUP($C19,'Équipes 1er cycle'!$A$7:$G$200,3,FALSE)</f>
        <v>0</v>
      </c>
      <c r="F19" s="50">
        <f>VLOOKUP($C19,'Équipes 1er cycle'!$A$7:$G$200,4,FALSE)</f>
        <v>0</v>
      </c>
      <c r="G19" s="51"/>
      <c r="H19" s="51"/>
      <c r="I19" s="52"/>
      <c r="J19" s="17">
        <f>VLOOKUP($C19,'Équipes 1er cycle'!$A$6:$G$200,5,FALSE)</f>
        <v>0</v>
      </c>
      <c r="K19" s="52"/>
      <c r="L19" s="82">
        <f t="shared" si="5"/>
        <v>0</v>
      </c>
      <c r="M19" s="51"/>
      <c r="N19" s="51"/>
      <c r="O19" s="52"/>
      <c r="P19" s="17">
        <f>VLOOKUP($C19,'Équipes 1er cycle'!$A$6:$G$200,5,FALSE)</f>
        <v>0</v>
      </c>
      <c r="Q19" s="52"/>
      <c r="R19" s="82">
        <f t="shared" si="6"/>
        <v>0</v>
      </c>
      <c r="S19" s="53">
        <f t="shared" si="0"/>
        <v>0</v>
      </c>
      <c r="T19" s="53">
        <f t="shared" si="1"/>
        <v>0.00093</v>
      </c>
      <c r="U19" s="54">
        <f>VLOOKUP($C19,'Équipes 1er cycle'!$A$6:$G$200,7,FALSE)</f>
        <v>0</v>
      </c>
      <c r="V19" s="54">
        <f t="shared" si="2"/>
        <v>9.3E-05</v>
      </c>
      <c r="W19" s="55"/>
    </row>
    <row r="20" spans="1:23" ht="24" customHeight="1">
      <c r="A20" s="47">
        <f t="shared" si="3"/>
        <v>9.2E-05</v>
      </c>
      <c r="B20" s="48">
        <f t="shared" si="4"/>
        <v>0.00092</v>
      </c>
      <c r="C20" s="49">
        <f>'Équipes 1er cycle'!$A14</f>
        <v>8</v>
      </c>
      <c r="D20" s="18">
        <f>VLOOKUP($C20,'Équipes 1er cycle'!$A$7:$G$200,2,FALSE)</f>
        <v>0</v>
      </c>
      <c r="E20" s="18">
        <f>VLOOKUP($C20,'Équipes 1er cycle'!$A$7:$G$200,3,FALSE)</f>
        <v>0</v>
      </c>
      <c r="F20" s="50">
        <f>VLOOKUP($C20,'Équipes 1er cycle'!$A$7:$G$200,4,FALSE)</f>
        <v>0</v>
      </c>
      <c r="G20" s="51"/>
      <c r="H20" s="51"/>
      <c r="I20" s="52"/>
      <c r="J20" s="17">
        <f>VLOOKUP($C20,'Équipes 1er cycle'!$A$6:$G$200,5,FALSE)</f>
        <v>0</v>
      </c>
      <c r="K20" s="52"/>
      <c r="L20" s="82">
        <f t="shared" si="5"/>
        <v>0</v>
      </c>
      <c r="M20" s="51"/>
      <c r="N20" s="51"/>
      <c r="O20" s="52"/>
      <c r="P20" s="17">
        <f>VLOOKUP($C20,'Équipes 1er cycle'!$A$6:$G$200,5,FALSE)</f>
        <v>0</v>
      </c>
      <c r="Q20" s="52"/>
      <c r="R20" s="82">
        <f t="shared" si="6"/>
        <v>0</v>
      </c>
      <c r="S20" s="53">
        <f t="shared" si="0"/>
        <v>0</v>
      </c>
      <c r="T20" s="53">
        <f t="shared" si="1"/>
        <v>0.00092</v>
      </c>
      <c r="U20" s="54">
        <f>VLOOKUP($C20,'Équipes 1er cycle'!$A$6:$G$200,7,FALSE)</f>
        <v>0</v>
      </c>
      <c r="V20" s="54">
        <f t="shared" si="2"/>
        <v>9.2E-05</v>
      </c>
      <c r="W20" s="55"/>
    </row>
    <row r="21" spans="1:23" ht="24" customHeight="1">
      <c r="A21" s="47">
        <f t="shared" si="3"/>
        <v>9.1E-05</v>
      </c>
      <c r="B21" s="48">
        <f t="shared" si="4"/>
        <v>0.00091</v>
      </c>
      <c r="C21" s="49">
        <f>'Équipes 1er cycle'!$A15</f>
        <v>9</v>
      </c>
      <c r="D21" s="18">
        <f>VLOOKUP($C21,'Équipes 1er cycle'!$A$7:$G$200,2,FALSE)</f>
        <v>0</v>
      </c>
      <c r="E21" s="18">
        <f>VLOOKUP($C21,'Équipes 1er cycle'!$A$7:$G$200,3,FALSE)</f>
        <v>0</v>
      </c>
      <c r="F21" s="50">
        <f>VLOOKUP($C21,'Équipes 1er cycle'!$A$7:$G$200,4,FALSE)</f>
        <v>0</v>
      </c>
      <c r="G21" s="51"/>
      <c r="H21" s="51"/>
      <c r="I21" s="52"/>
      <c r="J21" s="17">
        <f>VLOOKUP($C21,'Équipes 1er cycle'!$A$6:$G$200,5,FALSE)</f>
        <v>0</v>
      </c>
      <c r="K21" s="52"/>
      <c r="L21" s="82">
        <f t="shared" si="5"/>
        <v>0</v>
      </c>
      <c r="M21" s="51"/>
      <c r="N21" s="51"/>
      <c r="O21" s="52"/>
      <c r="P21" s="17">
        <f>VLOOKUP($C21,'Équipes 1er cycle'!$A$6:$G$200,5,FALSE)</f>
        <v>0</v>
      </c>
      <c r="Q21" s="52"/>
      <c r="R21" s="82">
        <f t="shared" si="6"/>
        <v>0</v>
      </c>
      <c r="S21" s="53">
        <f t="shared" si="0"/>
        <v>0</v>
      </c>
      <c r="T21" s="53">
        <f t="shared" si="1"/>
        <v>0.00091</v>
      </c>
      <c r="U21" s="54">
        <f>VLOOKUP($C21,'Équipes 1er cycle'!$A$6:$G$200,7,FALSE)</f>
        <v>0</v>
      </c>
      <c r="V21" s="54">
        <f t="shared" si="2"/>
        <v>9.1E-05</v>
      </c>
      <c r="W21" s="55"/>
    </row>
    <row r="22" spans="1:23" ht="24" customHeight="1">
      <c r="A22" s="47">
        <f t="shared" si="3"/>
        <v>9E-05</v>
      </c>
      <c r="B22" s="48">
        <f t="shared" si="4"/>
        <v>0.0009</v>
      </c>
      <c r="C22" s="49">
        <f>'Équipes 1er cycle'!$A16</f>
        <v>10</v>
      </c>
      <c r="D22" s="18">
        <f>VLOOKUP($C22,'Équipes 1er cycle'!$A$7:$G$200,2,FALSE)</f>
        <v>0</v>
      </c>
      <c r="E22" s="18">
        <f>VLOOKUP($C22,'Équipes 1er cycle'!$A$7:$G$200,3,FALSE)</f>
        <v>0</v>
      </c>
      <c r="F22" s="50">
        <f>VLOOKUP($C22,'Équipes 1er cycle'!$A$7:$G$200,4,FALSE)</f>
        <v>0</v>
      </c>
      <c r="G22" s="51"/>
      <c r="H22" s="51"/>
      <c r="I22" s="52"/>
      <c r="J22" s="17">
        <f>VLOOKUP($C22,'Équipes 1er cycle'!$A$6:$G$200,5,FALSE)</f>
        <v>0</v>
      </c>
      <c r="K22" s="52"/>
      <c r="L22" s="82">
        <f t="shared" si="5"/>
        <v>0</v>
      </c>
      <c r="M22" s="51"/>
      <c r="N22" s="51"/>
      <c r="O22" s="52"/>
      <c r="P22" s="17">
        <f>VLOOKUP($C22,'Équipes 1er cycle'!$A$6:$G$200,5,FALSE)</f>
        <v>0</v>
      </c>
      <c r="Q22" s="52"/>
      <c r="R22" s="82">
        <f t="shared" si="6"/>
        <v>0</v>
      </c>
      <c r="S22" s="53">
        <f t="shared" si="0"/>
        <v>0</v>
      </c>
      <c r="T22" s="53">
        <f t="shared" si="1"/>
        <v>0.0009</v>
      </c>
      <c r="U22" s="54">
        <f>VLOOKUP($C22,'Équipes 1er cycle'!$A$6:$G$200,7,FALSE)</f>
        <v>0</v>
      </c>
      <c r="V22" s="54">
        <f t="shared" si="2"/>
        <v>9E-05</v>
      </c>
      <c r="W22" s="55"/>
    </row>
    <row r="23" spans="1:23" ht="24" customHeight="1">
      <c r="A23" s="47">
        <f t="shared" si="3"/>
        <v>8.9E-05</v>
      </c>
      <c r="B23" s="48">
        <f t="shared" si="4"/>
        <v>0.00089</v>
      </c>
      <c r="C23" s="49">
        <f>'Équipes 1er cycle'!$A17</f>
        <v>11</v>
      </c>
      <c r="D23" s="18">
        <f>VLOOKUP($C23,'Équipes 1er cycle'!$A$7:$G$200,2,FALSE)</f>
        <v>0</v>
      </c>
      <c r="E23" s="18">
        <f>VLOOKUP($C23,'Équipes 1er cycle'!$A$7:$G$200,3,FALSE)</f>
        <v>0</v>
      </c>
      <c r="F23" s="50">
        <f>VLOOKUP($C23,'Équipes 1er cycle'!$A$7:$G$200,4,FALSE)</f>
        <v>0</v>
      </c>
      <c r="G23" s="51"/>
      <c r="H23" s="51"/>
      <c r="I23" s="52"/>
      <c r="J23" s="17">
        <f>VLOOKUP($C23,'Équipes 1er cycle'!$A$6:$G$200,5,FALSE)</f>
        <v>0</v>
      </c>
      <c r="K23" s="52"/>
      <c r="L23" s="82">
        <f t="shared" si="5"/>
        <v>0</v>
      </c>
      <c r="M23" s="51"/>
      <c r="N23" s="51"/>
      <c r="O23" s="52"/>
      <c r="P23" s="17">
        <f>VLOOKUP($C23,'Équipes 1er cycle'!$A$6:$G$200,5,FALSE)</f>
        <v>0</v>
      </c>
      <c r="Q23" s="52"/>
      <c r="R23" s="82">
        <f t="shared" si="6"/>
        <v>0</v>
      </c>
      <c r="S23" s="53">
        <f t="shared" si="0"/>
        <v>0</v>
      </c>
      <c r="T23" s="53">
        <f t="shared" si="1"/>
        <v>0.00089</v>
      </c>
      <c r="U23" s="54">
        <f>VLOOKUP($C23,'Équipes 1er cycle'!$A$6:$G$200,7,FALSE)</f>
        <v>0</v>
      </c>
      <c r="V23" s="54">
        <f t="shared" si="2"/>
        <v>8.9E-05</v>
      </c>
      <c r="W23" s="55"/>
    </row>
    <row r="24" spans="1:23" ht="24" customHeight="1">
      <c r="A24" s="47">
        <f t="shared" si="3"/>
        <v>8.8E-05</v>
      </c>
      <c r="B24" s="48">
        <f t="shared" si="4"/>
        <v>0.00088</v>
      </c>
      <c r="C24" s="49">
        <f>'Équipes 1er cycle'!$A18</f>
        <v>12</v>
      </c>
      <c r="D24" s="18">
        <f>VLOOKUP($C24,'Équipes 1er cycle'!$A$7:$G$200,2,FALSE)</f>
        <v>0</v>
      </c>
      <c r="E24" s="18">
        <f>VLOOKUP($C24,'Équipes 1er cycle'!$A$7:$G$200,3,FALSE)</f>
        <v>0</v>
      </c>
      <c r="F24" s="50">
        <f>VLOOKUP($C24,'Équipes 1er cycle'!$A$7:$G$200,4,FALSE)</f>
        <v>0</v>
      </c>
      <c r="G24" s="51"/>
      <c r="H24" s="51"/>
      <c r="I24" s="52"/>
      <c r="J24" s="17">
        <f>VLOOKUP($C24,'Équipes 1er cycle'!$A$6:$G$200,5,FALSE)</f>
        <v>0</v>
      </c>
      <c r="K24" s="52"/>
      <c r="L24" s="82">
        <f t="shared" si="5"/>
        <v>0</v>
      </c>
      <c r="M24" s="51"/>
      <c r="N24" s="51"/>
      <c r="O24" s="52"/>
      <c r="P24" s="17">
        <f>VLOOKUP($C24,'Équipes 1er cycle'!$A$6:$G$200,5,FALSE)</f>
        <v>0</v>
      </c>
      <c r="Q24" s="52"/>
      <c r="R24" s="82">
        <f t="shared" si="6"/>
        <v>0</v>
      </c>
      <c r="S24" s="53">
        <f t="shared" si="0"/>
        <v>0</v>
      </c>
      <c r="T24" s="53">
        <f t="shared" si="1"/>
        <v>0.00088</v>
      </c>
      <c r="U24" s="54">
        <f>VLOOKUP($C24,'Équipes 1er cycle'!$A$6:$G$200,7,FALSE)</f>
        <v>0</v>
      </c>
      <c r="V24" s="54">
        <f t="shared" si="2"/>
        <v>8.8E-05</v>
      </c>
      <c r="W24" s="55"/>
    </row>
    <row r="25" spans="1:23" ht="24" customHeight="1">
      <c r="A25" s="47">
        <f t="shared" si="3"/>
        <v>8.7E-05</v>
      </c>
      <c r="B25" s="48">
        <f t="shared" si="4"/>
        <v>0.00087</v>
      </c>
      <c r="C25" s="49">
        <f>'Équipes 1er cycle'!$A19</f>
        <v>13</v>
      </c>
      <c r="D25" s="18">
        <f>VLOOKUP($C25,'Équipes 1er cycle'!$A$7:$G$200,2,FALSE)</f>
        <v>0</v>
      </c>
      <c r="E25" s="18">
        <f>VLOOKUP($C25,'Équipes 1er cycle'!$A$7:$G$200,3,FALSE)</f>
        <v>0</v>
      </c>
      <c r="F25" s="50">
        <f>VLOOKUP($C25,'Équipes 1er cycle'!$A$7:$G$200,4,FALSE)</f>
        <v>0</v>
      </c>
      <c r="G25" s="51"/>
      <c r="H25" s="51"/>
      <c r="I25" s="52"/>
      <c r="J25" s="17">
        <f>VLOOKUP($C25,'Équipes 1er cycle'!$A$6:$G$200,5,FALSE)</f>
        <v>0</v>
      </c>
      <c r="K25" s="52"/>
      <c r="L25" s="82">
        <f t="shared" si="5"/>
        <v>0</v>
      </c>
      <c r="M25" s="51"/>
      <c r="N25" s="51"/>
      <c r="O25" s="52"/>
      <c r="P25" s="17">
        <f>VLOOKUP($C25,'Équipes 1er cycle'!$A$6:$G$200,5,FALSE)</f>
        <v>0</v>
      </c>
      <c r="Q25" s="52"/>
      <c r="R25" s="82">
        <f t="shared" si="6"/>
        <v>0</v>
      </c>
      <c r="S25" s="53">
        <f t="shared" si="0"/>
        <v>0</v>
      </c>
      <c r="T25" s="53">
        <f t="shared" si="1"/>
        <v>0.00087</v>
      </c>
      <c r="U25" s="54">
        <f>VLOOKUP($C25,'Équipes 1er cycle'!$A$6:$G$200,7,FALSE)</f>
        <v>0</v>
      </c>
      <c r="V25" s="54">
        <f t="shared" si="2"/>
        <v>8.7E-05</v>
      </c>
      <c r="W25" s="55"/>
    </row>
    <row r="26" spans="1:23" ht="24" customHeight="1">
      <c r="A26" s="47">
        <f t="shared" si="3"/>
        <v>8.6E-05</v>
      </c>
      <c r="B26" s="48">
        <f t="shared" si="4"/>
        <v>0.00086</v>
      </c>
      <c r="C26" s="49">
        <f>'Équipes 1er cycle'!$A20</f>
        <v>14</v>
      </c>
      <c r="D26" s="18">
        <f>VLOOKUP($C26,'Équipes 1er cycle'!$A$7:$G$200,2,FALSE)</f>
        <v>0</v>
      </c>
      <c r="E26" s="18">
        <f>VLOOKUP($C26,'Équipes 1er cycle'!$A$7:$G$200,3,FALSE)</f>
        <v>0</v>
      </c>
      <c r="F26" s="50">
        <f>VLOOKUP($C26,'Équipes 1er cycle'!$A$7:$G$200,4,FALSE)</f>
        <v>0</v>
      </c>
      <c r="G26" s="51"/>
      <c r="H26" s="51"/>
      <c r="I26" s="52"/>
      <c r="J26" s="17">
        <f>VLOOKUP($C26,'Équipes 1er cycle'!$A$6:$G$200,5,FALSE)</f>
        <v>0</v>
      </c>
      <c r="K26" s="52"/>
      <c r="L26" s="82">
        <f t="shared" si="5"/>
        <v>0</v>
      </c>
      <c r="M26" s="51"/>
      <c r="N26" s="51"/>
      <c r="O26" s="52"/>
      <c r="P26" s="17">
        <f>VLOOKUP($C26,'Équipes 1er cycle'!$A$6:$G$200,5,FALSE)</f>
        <v>0</v>
      </c>
      <c r="Q26" s="52"/>
      <c r="R26" s="82">
        <f t="shared" si="6"/>
        <v>0</v>
      </c>
      <c r="S26" s="53">
        <f t="shared" si="0"/>
        <v>0</v>
      </c>
      <c r="T26" s="53">
        <f t="shared" si="1"/>
        <v>0.00086</v>
      </c>
      <c r="U26" s="54">
        <f>VLOOKUP($C26,'Équipes 1er cycle'!$A$6:$G$200,7,FALSE)</f>
        <v>0</v>
      </c>
      <c r="V26" s="54">
        <f t="shared" si="2"/>
        <v>8.6E-05</v>
      </c>
      <c r="W26" s="55"/>
    </row>
    <row r="27" spans="1:23" ht="24" customHeight="1">
      <c r="A27" s="47">
        <f t="shared" si="3"/>
        <v>8.5E-05</v>
      </c>
      <c r="B27" s="48">
        <f t="shared" si="4"/>
        <v>0.00085</v>
      </c>
      <c r="C27" s="49">
        <f>'Équipes 1er cycle'!$A21</f>
        <v>15</v>
      </c>
      <c r="D27" s="18">
        <f>VLOOKUP($C27,'Équipes 1er cycle'!$A$7:$G$200,2,FALSE)</f>
        <v>0</v>
      </c>
      <c r="E27" s="18">
        <f>VLOOKUP($C27,'Équipes 1er cycle'!$A$7:$G$200,3,FALSE)</f>
        <v>0</v>
      </c>
      <c r="F27" s="50">
        <f>VLOOKUP($C27,'Équipes 1er cycle'!$A$7:$G$200,4,FALSE)</f>
        <v>0</v>
      </c>
      <c r="G27" s="51"/>
      <c r="H27" s="51"/>
      <c r="I27" s="52"/>
      <c r="J27" s="17">
        <f>VLOOKUP($C27,'Équipes 1er cycle'!$A$6:$G$200,5,FALSE)</f>
        <v>0</v>
      </c>
      <c r="K27" s="52"/>
      <c r="L27" s="82">
        <f t="shared" si="5"/>
        <v>0</v>
      </c>
      <c r="M27" s="51"/>
      <c r="N27" s="51"/>
      <c r="O27" s="52"/>
      <c r="P27" s="17">
        <f>VLOOKUP($C27,'Équipes 1er cycle'!$A$6:$G$200,5,FALSE)</f>
        <v>0</v>
      </c>
      <c r="Q27" s="52"/>
      <c r="R27" s="82">
        <f t="shared" si="6"/>
        <v>0</v>
      </c>
      <c r="S27" s="53">
        <f t="shared" si="0"/>
        <v>0</v>
      </c>
      <c r="T27" s="53">
        <f t="shared" si="1"/>
        <v>0.00085</v>
      </c>
      <c r="U27" s="54">
        <f>VLOOKUP($C27,'Équipes 1er cycle'!$A$6:$G$200,7,FALSE)</f>
        <v>0</v>
      </c>
      <c r="V27" s="54">
        <f t="shared" si="2"/>
        <v>8.5E-05</v>
      </c>
      <c r="W27" s="55"/>
    </row>
    <row r="28" spans="1:23" ht="24" customHeight="1">
      <c r="A28" s="47">
        <f t="shared" si="3"/>
        <v>8.4E-05</v>
      </c>
      <c r="B28" s="48">
        <f t="shared" si="4"/>
        <v>0.00084</v>
      </c>
      <c r="C28" s="49">
        <f>'Équipes 1er cycle'!$A22</f>
        <v>16</v>
      </c>
      <c r="D28" s="18">
        <f>VLOOKUP($C28,'Équipes 1er cycle'!$A$7:$G$200,2,FALSE)</f>
        <v>0</v>
      </c>
      <c r="E28" s="18">
        <f>VLOOKUP($C28,'Équipes 1er cycle'!$A$7:$G$200,3,FALSE)</f>
        <v>0</v>
      </c>
      <c r="F28" s="50">
        <f>VLOOKUP($C28,'Équipes 1er cycle'!$A$7:$G$200,4,FALSE)</f>
        <v>0</v>
      </c>
      <c r="G28" s="51"/>
      <c r="H28" s="51"/>
      <c r="I28" s="52"/>
      <c r="J28" s="17">
        <f>VLOOKUP($C28,'Équipes 1er cycle'!$A$6:$G$200,5,FALSE)</f>
        <v>0</v>
      </c>
      <c r="K28" s="52"/>
      <c r="L28" s="82">
        <f t="shared" si="5"/>
        <v>0</v>
      </c>
      <c r="M28" s="51"/>
      <c r="N28" s="51"/>
      <c r="O28" s="52"/>
      <c r="P28" s="17">
        <f>VLOOKUP($C28,'Équipes 1er cycle'!$A$6:$G$200,5,FALSE)</f>
        <v>0</v>
      </c>
      <c r="Q28" s="52"/>
      <c r="R28" s="82">
        <f t="shared" si="6"/>
        <v>0</v>
      </c>
      <c r="S28" s="53">
        <f t="shared" si="0"/>
        <v>0</v>
      </c>
      <c r="T28" s="53">
        <f t="shared" si="1"/>
        <v>0.00084</v>
      </c>
      <c r="U28" s="54">
        <f>VLOOKUP($C28,'Équipes 1er cycle'!$A$6:$G$200,7,FALSE)</f>
        <v>0</v>
      </c>
      <c r="V28" s="54">
        <f t="shared" si="2"/>
        <v>8.4E-05</v>
      </c>
      <c r="W28" s="55"/>
    </row>
    <row r="29" spans="1:23" ht="24" customHeight="1">
      <c r="A29" s="47">
        <f t="shared" si="3"/>
        <v>8.3E-05</v>
      </c>
      <c r="B29" s="48">
        <f t="shared" si="4"/>
        <v>0.00083</v>
      </c>
      <c r="C29" s="49">
        <f>'Équipes 1er cycle'!$A23</f>
        <v>17</v>
      </c>
      <c r="D29" s="18">
        <f>VLOOKUP($C29,'Équipes 1er cycle'!$A$7:$G$200,2,FALSE)</f>
        <v>0</v>
      </c>
      <c r="E29" s="18">
        <f>VLOOKUP($C29,'Équipes 1er cycle'!$A$7:$G$200,3,FALSE)</f>
        <v>0</v>
      </c>
      <c r="F29" s="50">
        <f>VLOOKUP($C29,'Équipes 1er cycle'!$A$7:$G$200,4,FALSE)</f>
        <v>0</v>
      </c>
      <c r="G29" s="51"/>
      <c r="H29" s="51"/>
      <c r="I29" s="52"/>
      <c r="J29" s="17">
        <f>VLOOKUP($C29,'Équipes 1er cycle'!$A$6:$G$200,5,FALSE)</f>
        <v>0</v>
      </c>
      <c r="K29" s="52"/>
      <c r="L29" s="82">
        <f t="shared" si="5"/>
        <v>0</v>
      </c>
      <c r="M29" s="51"/>
      <c r="N29" s="51"/>
      <c r="O29" s="52"/>
      <c r="P29" s="17">
        <f>VLOOKUP($C29,'Équipes 1er cycle'!$A$6:$G$200,5,FALSE)</f>
        <v>0</v>
      </c>
      <c r="Q29" s="52"/>
      <c r="R29" s="82">
        <f t="shared" si="6"/>
        <v>0</v>
      </c>
      <c r="S29" s="53">
        <f t="shared" si="0"/>
        <v>0</v>
      </c>
      <c r="T29" s="53">
        <f t="shared" si="1"/>
        <v>0.00083</v>
      </c>
      <c r="U29" s="54">
        <f>VLOOKUP($C29,'Équipes 1er cycle'!$A$6:$G$200,7,FALSE)</f>
        <v>0</v>
      </c>
      <c r="V29" s="54">
        <f t="shared" si="2"/>
        <v>8.3E-05</v>
      </c>
      <c r="W29" s="55"/>
    </row>
    <row r="30" spans="1:23" ht="24" customHeight="1">
      <c r="A30" s="47">
        <f t="shared" si="3"/>
        <v>8.2E-05</v>
      </c>
      <c r="B30" s="48">
        <f t="shared" si="4"/>
        <v>0.00082</v>
      </c>
      <c r="C30" s="49">
        <f>'Équipes 1er cycle'!$A24</f>
        <v>18</v>
      </c>
      <c r="D30" s="18">
        <f>VLOOKUP($C30,'Équipes 1er cycle'!$A$7:$G$200,2,FALSE)</f>
        <v>0</v>
      </c>
      <c r="E30" s="18">
        <f>VLOOKUP($C30,'Équipes 1er cycle'!$A$7:$G$200,3,FALSE)</f>
        <v>0</v>
      </c>
      <c r="F30" s="50">
        <f>VLOOKUP($C30,'Équipes 1er cycle'!$A$7:$G$200,4,FALSE)</f>
        <v>0</v>
      </c>
      <c r="G30" s="51"/>
      <c r="H30" s="51"/>
      <c r="I30" s="52"/>
      <c r="J30" s="17">
        <f>VLOOKUP($C30,'Équipes 1er cycle'!$A$6:$G$200,5,FALSE)</f>
        <v>0</v>
      </c>
      <c r="K30" s="52"/>
      <c r="L30" s="82">
        <f t="shared" si="5"/>
        <v>0</v>
      </c>
      <c r="M30" s="51"/>
      <c r="N30" s="51"/>
      <c r="O30" s="52"/>
      <c r="P30" s="17">
        <f>VLOOKUP($C30,'Équipes 1er cycle'!$A$6:$G$200,5,FALSE)</f>
        <v>0</v>
      </c>
      <c r="Q30" s="52"/>
      <c r="R30" s="82">
        <f t="shared" si="6"/>
        <v>0</v>
      </c>
      <c r="S30" s="53">
        <f t="shared" si="0"/>
        <v>0</v>
      </c>
      <c r="T30" s="53">
        <f t="shared" si="1"/>
        <v>0.00082</v>
      </c>
      <c r="U30" s="54">
        <f>VLOOKUP($C30,'Équipes 1er cycle'!$A$6:$G$200,7,FALSE)</f>
        <v>0</v>
      </c>
      <c r="V30" s="54">
        <f t="shared" si="2"/>
        <v>8.2E-05</v>
      </c>
      <c r="W30" s="55"/>
    </row>
    <row r="31" spans="1:23" ht="24" customHeight="1">
      <c r="A31" s="47">
        <f t="shared" si="3"/>
        <v>8.1E-05</v>
      </c>
      <c r="B31" s="48">
        <f t="shared" si="4"/>
        <v>0.00081</v>
      </c>
      <c r="C31" s="49">
        <f>'Équipes 1er cycle'!$A25</f>
        <v>19</v>
      </c>
      <c r="D31" s="18">
        <f>VLOOKUP($C31,'Équipes 1er cycle'!$A$7:$G$200,2,FALSE)</f>
        <v>0</v>
      </c>
      <c r="E31" s="18">
        <f>VLOOKUP($C31,'Équipes 1er cycle'!$A$7:$G$200,3,FALSE)</f>
        <v>0</v>
      </c>
      <c r="F31" s="50">
        <f>VLOOKUP($C31,'Équipes 1er cycle'!$A$7:$G$200,4,FALSE)</f>
        <v>0</v>
      </c>
      <c r="G31" s="51"/>
      <c r="H31" s="51"/>
      <c r="I31" s="52"/>
      <c r="J31" s="17">
        <f>VLOOKUP($C31,'Équipes 1er cycle'!$A$6:$G$200,5,FALSE)</f>
        <v>0</v>
      </c>
      <c r="K31" s="52"/>
      <c r="L31" s="82">
        <f t="shared" si="5"/>
        <v>0</v>
      </c>
      <c r="M31" s="51"/>
      <c r="N31" s="51"/>
      <c r="O31" s="52"/>
      <c r="P31" s="17">
        <f>VLOOKUP($C31,'Équipes 1er cycle'!$A$6:$G$200,5,FALSE)</f>
        <v>0</v>
      </c>
      <c r="Q31" s="52"/>
      <c r="R31" s="82">
        <f t="shared" si="6"/>
        <v>0</v>
      </c>
      <c r="S31" s="53">
        <f t="shared" si="0"/>
        <v>0</v>
      </c>
      <c r="T31" s="53">
        <f t="shared" si="1"/>
        <v>0.00081</v>
      </c>
      <c r="U31" s="54">
        <f>VLOOKUP($C31,'Équipes 1er cycle'!$A$6:$G$200,7,FALSE)</f>
        <v>0</v>
      </c>
      <c r="V31" s="54">
        <f t="shared" si="2"/>
        <v>8.1E-05</v>
      </c>
      <c r="W31" s="55"/>
    </row>
    <row r="32" spans="1:23" ht="24" customHeight="1">
      <c r="A32" s="47">
        <f t="shared" si="3"/>
        <v>8E-05</v>
      </c>
      <c r="B32" s="48">
        <f t="shared" si="4"/>
        <v>0.0008</v>
      </c>
      <c r="C32" s="49">
        <f>'Équipes 1er cycle'!$A26</f>
        <v>20</v>
      </c>
      <c r="D32" s="18">
        <f>VLOOKUP($C32,'Équipes 1er cycle'!$A$7:$G$200,2,FALSE)</f>
        <v>0</v>
      </c>
      <c r="E32" s="18">
        <f>VLOOKUP($C32,'Équipes 1er cycle'!$A$7:$G$200,3,FALSE)</f>
        <v>0</v>
      </c>
      <c r="F32" s="50">
        <f>VLOOKUP($C32,'Équipes 1er cycle'!$A$7:$G$200,4,FALSE)</f>
        <v>0</v>
      </c>
      <c r="G32" s="51"/>
      <c r="H32" s="51"/>
      <c r="I32" s="52"/>
      <c r="J32" s="17">
        <f>VLOOKUP($C32,'Équipes 1er cycle'!$A$6:$G$200,5,FALSE)</f>
        <v>0</v>
      </c>
      <c r="K32" s="52"/>
      <c r="L32" s="82">
        <f t="shared" si="5"/>
        <v>0</v>
      </c>
      <c r="M32" s="51"/>
      <c r="N32" s="51"/>
      <c r="O32" s="52"/>
      <c r="P32" s="17">
        <f>VLOOKUP($C32,'Équipes 1er cycle'!$A$6:$G$200,5,FALSE)</f>
        <v>0</v>
      </c>
      <c r="Q32" s="52"/>
      <c r="R32" s="82">
        <f t="shared" si="6"/>
        <v>0</v>
      </c>
      <c r="S32" s="53">
        <f t="shared" si="0"/>
        <v>0</v>
      </c>
      <c r="T32" s="53">
        <f t="shared" si="1"/>
        <v>0.0008</v>
      </c>
      <c r="U32" s="54">
        <f>VLOOKUP($C32,'Équipes 1er cycle'!$A$6:$G$200,7,FALSE)</f>
        <v>0</v>
      </c>
      <c r="V32" s="54">
        <f t="shared" si="2"/>
        <v>8E-05</v>
      </c>
      <c r="W32" s="55"/>
    </row>
    <row r="33" spans="1:23" ht="24" customHeight="1">
      <c r="A33" s="47">
        <f t="shared" si="3"/>
        <v>7.9E-05</v>
      </c>
      <c r="B33" s="48">
        <f t="shared" si="4"/>
        <v>0.00079</v>
      </c>
      <c r="C33" s="49">
        <f>'Équipes 1er cycle'!$A27</f>
        <v>21</v>
      </c>
      <c r="D33" s="18">
        <f>VLOOKUP($C33,'Équipes 1er cycle'!$A$7:$G$200,2,FALSE)</f>
        <v>0</v>
      </c>
      <c r="E33" s="18">
        <f>VLOOKUP($C33,'Équipes 1er cycle'!$A$7:$G$200,3,FALSE)</f>
        <v>0</v>
      </c>
      <c r="F33" s="50">
        <f>VLOOKUP($C33,'Équipes 1er cycle'!$A$7:$G$200,4,FALSE)</f>
        <v>0</v>
      </c>
      <c r="G33" s="51"/>
      <c r="H33" s="51"/>
      <c r="I33" s="52"/>
      <c r="J33" s="17">
        <f>VLOOKUP($C33,'Équipes 1er cycle'!$A$6:$G$200,5,FALSE)</f>
        <v>0</v>
      </c>
      <c r="K33" s="52"/>
      <c r="L33" s="82">
        <f t="shared" si="5"/>
        <v>0</v>
      </c>
      <c r="M33" s="51"/>
      <c r="N33" s="51"/>
      <c r="O33" s="52"/>
      <c r="P33" s="17">
        <f>VLOOKUP($C33,'Équipes 1er cycle'!$A$6:$G$200,5,FALSE)</f>
        <v>0</v>
      </c>
      <c r="Q33" s="52"/>
      <c r="R33" s="82">
        <f t="shared" si="6"/>
        <v>0</v>
      </c>
      <c r="S33" s="53">
        <f t="shared" si="0"/>
        <v>0</v>
      </c>
      <c r="T33" s="53">
        <f t="shared" si="1"/>
        <v>0.00079</v>
      </c>
      <c r="U33" s="54">
        <f>VLOOKUP($C33,'Équipes 1er cycle'!$A$6:$G$200,7,FALSE)</f>
        <v>0</v>
      </c>
      <c r="V33" s="54">
        <f t="shared" si="2"/>
        <v>7.9E-05</v>
      </c>
      <c r="W33" s="55"/>
    </row>
    <row r="34" spans="1:23" ht="24" customHeight="1">
      <c r="A34" s="47">
        <f t="shared" si="3"/>
        <v>7.8E-05</v>
      </c>
      <c r="B34" s="48">
        <f t="shared" si="4"/>
        <v>0.00078</v>
      </c>
      <c r="C34" s="49">
        <f>'Équipes 1er cycle'!$A28</f>
        <v>22</v>
      </c>
      <c r="D34" s="18">
        <f>VLOOKUP($C34,'Équipes 1er cycle'!$A$7:$G$200,2,FALSE)</f>
        <v>0</v>
      </c>
      <c r="E34" s="18">
        <f>VLOOKUP($C34,'Équipes 1er cycle'!$A$7:$G$200,3,FALSE)</f>
        <v>0</v>
      </c>
      <c r="F34" s="50">
        <f>VLOOKUP($C34,'Équipes 1er cycle'!$A$7:$G$200,4,FALSE)</f>
        <v>0</v>
      </c>
      <c r="G34" s="51"/>
      <c r="H34" s="51"/>
      <c r="I34" s="52"/>
      <c r="J34" s="17">
        <f>VLOOKUP($C34,'Équipes 1er cycle'!$A$6:$G$200,5,FALSE)</f>
        <v>0</v>
      </c>
      <c r="K34" s="52"/>
      <c r="L34" s="82">
        <f t="shared" si="5"/>
        <v>0</v>
      </c>
      <c r="M34" s="51"/>
      <c r="N34" s="51"/>
      <c r="O34" s="52"/>
      <c r="P34" s="17">
        <f>VLOOKUP($C34,'Équipes 1er cycle'!$A$6:$G$200,5,FALSE)</f>
        <v>0</v>
      </c>
      <c r="Q34" s="52"/>
      <c r="R34" s="82">
        <f t="shared" si="6"/>
        <v>0</v>
      </c>
      <c r="S34" s="53">
        <f t="shared" si="0"/>
        <v>0</v>
      </c>
      <c r="T34" s="53">
        <f t="shared" si="1"/>
        <v>0.00078</v>
      </c>
      <c r="U34" s="54">
        <f>VLOOKUP($C34,'Équipes 1er cycle'!$A$6:$G$200,7,FALSE)</f>
        <v>0</v>
      </c>
      <c r="V34" s="54">
        <f t="shared" si="2"/>
        <v>7.8E-05</v>
      </c>
      <c r="W34" s="55"/>
    </row>
    <row r="35" spans="1:23" ht="24" customHeight="1">
      <c r="A35" s="47">
        <f t="shared" si="3"/>
        <v>7.7E-05</v>
      </c>
      <c r="B35" s="48">
        <f t="shared" si="4"/>
        <v>0.00077</v>
      </c>
      <c r="C35" s="49">
        <f>'Équipes 1er cycle'!$A29</f>
        <v>23</v>
      </c>
      <c r="D35" s="18">
        <f>VLOOKUP($C35,'Équipes 1er cycle'!$A$7:$G$200,2,FALSE)</f>
        <v>0</v>
      </c>
      <c r="E35" s="18">
        <f>VLOOKUP($C35,'Équipes 1er cycle'!$A$7:$G$200,3,FALSE)</f>
        <v>0</v>
      </c>
      <c r="F35" s="50">
        <f>VLOOKUP($C35,'Équipes 1er cycle'!$A$7:$G$200,4,FALSE)</f>
        <v>0</v>
      </c>
      <c r="G35" s="51"/>
      <c r="H35" s="51"/>
      <c r="I35" s="52"/>
      <c r="J35" s="17">
        <f>VLOOKUP($C35,'Équipes 1er cycle'!$A$6:$G$200,5,FALSE)</f>
        <v>0</v>
      </c>
      <c r="K35" s="52"/>
      <c r="L35" s="82">
        <f t="shared" si="5"/>
        <v>0</v>
      </c>
      <c r="M35" s="51"/>
      <c r="N35" s="51"/>
      <c r="O35" s="52"/>
      <c r="P35" s="17">
        <f>VLOOKUP($C35,'Équipes 1er cycle'!$A$6:$G$200,5,FALSE)</f>
        <v>0</v>
      </c>
      <c r="Q35" s="52"/>
      <c r="R35" s="82">
        <f t="shared" si="6"/>
        <v>0</v>
      </c>
      <c r="S35" s="53">
        <f t="shared" si="0"/>
        <v>0</v>
      </c>
      <c r="T35" s="53">
        <f t="shared" si="1"/>
        <v>0.00077</v>
      </c>
      <c r="U35" s="54">
        <f>VLOOKUP($C35,'Équipes 1er cycle'!$A$6:$G$200,7,FALSE)</f>
        <v>0</v>
      </c>
      <c r="V35" s="54">
        <f t="shared" si="2"/>
        <v>7.7E-05</v>
      </c>
      <c r="W35" s="55"/>
    </row>
    <row r="36" spans="1:23" ht="24" customHeight="1">
      <c r="A36" s="47">
        <f t="shared" si="3"/>
        <v>7.6E-05</v>
      </c>
      <c r="B36" s="48">
        <f t="shared" si="4"/>
        <v>0.00076</v>
      </c>
      <c r="C36" s="49">
        <f>'Équipes 1er cycle'!$A30</f>
        <v>24</v>
      </c>
      <c r="D36" s="18">
        <f>VLOOKUP($C36,'Équipes 1er cycle'!$A$7:$G$200,2,FALSE)</f>
        <v>0</v>
      </c>
      <c r="E36" s="18">
        <f>VLOOKUP($C36,'Équipes 1er cycle'!$A$7:$G$200,3,FALSE)</f>
        <v>0</v>
      </c>
      <c r="F36" s="50">
        <f>VLOOKUP($C36,'Équipes 1er cycle'!$A$7:$G$200,4,FALSE)</f>
        <v>0</v>
      </c>
      <c r="G36" s="51"/>
      <c r="H36" s="51"/>
      <c r="I36" s="52"/>
      <c r="J36" s="17">
        <f>VLOOKUP($C36,'Équipes 1er cycle'!$A$6:$G$200,5,FALSE)</f>
        <v>0</v>
      </c>
      <c r="K36" s="52"/>
      <c r="L36" s="82">
        <f t="shared" si="5"/>
        <v>0</v>
      </c>
      <c r="M36" s="51"/>
      <c r="N36" s="51"/>
      <c r="O36" s="52"/>
      <c r="P36" s="17">
        <f>VLOOKUP($C36,'Équipes 1er cycle'!$A$6:$G$200,5,FALSE)</f>
        <v>0</v>
      </c>
      <c r="Q36" s="52"/>
      <c r="R36" s="82">
        <f t="shared" si="6"/>
        <v>0</v>
      </c>
      <c r="S36" s="53">
        <f t="shared" si="0"/>
        <v>0</v>
      </c>
      <c r="T36" s="53">
        <f t="shared" si="1"/>
        <v>0.00076</v>
      </c>
      <c r="U36" s="54">
        <f>VLOOKUP($C36,'Équipes 1er cycle'!$A$6:$G$200,7,FALSE)</f>
        <v>0</v>
      </c>
      <c r="V36" s="54">
        <f t="shared" si="2"/>
        <v>7.6E-05</v>
      </c>
      <c r="W36" s="55"/>
    </row>
    <row r="37" spans="1:23" ht="24" customHeight="1">
      <c r="A37" s="47">
        <f t="shared" si="3"/>
        <v>7.5E-05</v>
      </c>
      <c r="B37" s="48">
        <f t="shared" si="4"/>
        <v>0.00075</v>
      </c>
      <c r="C37" s="49">
        <f>'Équipes 1er cycle'!$A31</f>
        <v>25</v>
      </c>
      <c r="D37" s="18">
        <f>VLOOKUP($C37,'Équipes 1er cycle'!$A$7:$G$200,2,FALSE)</f>
        <v>0</v>
      </c>
      <c r="E37" s="18">
        <f>VLOOKUP($C37,'Équipes 1er cycle'!$A$7:$G$200,3,FALSE)</f>
        <v>0</v>
      </c>
      <c r="F37" s="50">
        <f>VLOOKUP($C37,'Équipes 1er cycle'!$A$7:$G$200,4,FALSE)</f>
        <v>0</v>
      </c>
      <c r="G37" s="51"/>
      <c r="H37" s="51"/>
      <c r="I37" s="52"/>
      <c r="J37" s="17">
        <f>VLOOKUP($C37,'Équipes 1er cycle'!$A$6:$G$200,5,FALSE)</f>
        <v>0</v>
      </c>
      <c r="K37" s="52"/>
      <c r="L37" s="82">
        <f t="shared" si="5"/>
        <v>0</v>
      </c>
      <c r="M37" s="51"/>
      <c r="N37" s="51"/>
      <c r="O37" s="52"/>
      <c r="P37" s="17">
        <f>VLOOKUP($C37,'Équipes 1er cycle'!$A$6:$G$200,5,FALSE)</f>
        <v>0</v>
      </c>
      <c r="Q37" s="52"/>
      <c r="R37" s="82">
        <f t="shared" si="6"/>
        <v>0</v>
      </c>
      <c r="S37" s="53">
        <f t="shared" si="0"/>
        <v>0</v>
      </c>
      <c r="T37" s="53">
        <f t="shared" si="1"/>
        <v>0.00075</v>
      </c>
      <c r="U37" s="54">
        <f>VLOOKUP($C37,'Équipes 1er cycle'!$A$6:$G$200,7,FALSE)</f>
        <v>0</v>
      </c>
      <c r="V37" s="54">
        <f t="shared" si="2"/>
        <v>7.5E-05</v>
      </c>
      <c r="W37" s="55"/>
    </row>
    <row r="38" spans="1:23" ht="24" customHeight="1">
      <c r="A38" s="47">
        <f t="shared" si="3"/>
        <v>7.4E-05</v>
      </c>
      <c r="B38" s="48">
        <f t="shared" si="4"/>
        <v>0.00074</v>
      </c>
      <c r="C38" s="49">
        <f>'Équipes 1er cycle'!$A32</f>
        <v>26</v>
      </c>
      <c r="D38" s="18">
        <f>VLOOKUP($C38,'Équipes 1er cycle'!$A$7:$G$200,2,FALSE)</f>
        <v>0</v>
      </c>
      <c r="E38" s="18">
        <f>VLOOKUP($C38,'Équipes 1er cycle'!$A$7:$G$200,3,FALSE)</f>
        <v>0</v>
      </c>
      <c r="F38" s="50">
        <f>VLOOKUP($C38,'Équipes 1er cycle'!$A$7:$G$200,4,FALSE)</f>
        <v>0</v>
      </c>
      <c r="G38" s="51"/>
      <c r="H38" s="51"/>
      <c r="I38" s="52"/>
      <c r="J38" s="17">
        <f>VLOOKUP($C38,'Équipes 1er cycle'!$A$6:$G$200,5,FALSE)</f>
        <v>0</v>
      </c>
      <c r="K38" s="52"/>
      <c r="L38" s="82">
        <f t="shared" si="5"/>
        <v>0</v>
      </c>
      <c r="M38" s="51"/>
      <c r="N38" s="51"/>
      <c r="O38" s="52"/>
      <c r="P38" s="17">
        <f>VLOOKUP($C38,'Équipes 1er cycle'!$A$6:$G$200,5,FALSE)</f>
        <v>0</v>
      </c>
      <c r="Q38" s="52"/>
      <c r="R38" s="82">
        <f t="shared" si="6"/>
        <v>0</v>
      </c>
      <c r="S38" s="53">
        <f t="shared" si="0"/>
        <v>0</v>
      </c>
      <c r="T38" s="53">
        <f t="shared" si="1"/>
        <v>0.00074</v>
      </c>
      <c r="U38" s="54">
        <f>VLOOKUP($C38,'Équipes 1er cycle'!$A$6:$G$200,7,FALSE)</f>
        <v>0</v>
      </c>
      <c r="V38" s="54">
        <f t="shared" si="2"/>
        <v>7.4E-05</v>
      </c>
      <c r="W38" s="55"/>
    </row>
    <row r="39" spans="1:23" ht="24" customHeight="1">
      <c r="A39" s="47">
        <f t="shared" si="3"/>
        <v>7.3E-05</v>
      </c>
      <c r="B39" s="48">
        <f t="shared" si="4"/>
        <v>0.00073</v>
      </c>
      <c r="C39" s="49">
        <f>'Équipes 1er cycle'!$A33</f>
        <v>27</v>
      </c>
      <c r="D39" s="18">
        <f>VLOOKUP($C39,'Équipes 1er cycle'!$A$7:$G$200,2,FALSE)</f>
        <v>0</v>
      </c>
      <c r="E39" s="18">
        <f>VLOOKUP($C39,'Équipes 1er cycle'!$A$7:$G$200,3,FALSE)</f>
        <v>0</v>
      </c>
      <c r="F39" s="50">
        <f>VLOOKUP($C39,'Équipes 1er cycle'!$A$7:$G$200,4,FALSE)</f>
        <v>0</v>
      </c>
      <c r="G39" s="51"/>
      <c r="H39" s="51"/>
      <c r="I39" s="52"/>
      <c r="J39" s="17">
        <f>VLOOKUP($C39,'Équipes 1er cycle'!$A$6:$G$200,5,FALSE)</f>
        <v>0</v>
      </c>
      <c r="K39" s="52"/>
      <c r="L39" s="82">
        <f t="shared" si="5"/>
        <v>0</v>
      </c>
      <c r="M39" s="51"/>
      <c r="N39" s="51"/>
      <c r="O39" s="52"/>
      <c r="P39" s="17">
        <f>VLOOKUP($C39,'Équipes 1er cycle'!$A$6:$G$200,5,FALSE)</f>
        <v>0</v>
      </c>
      <c r="Q39" s="52"/>
      <c r="R39" s="82">
        <f t="shared" si="6"/>
        <v>0</v>
      </c>
      <c r="S39" s="53">
        <f t="shared" si="0"/>
        <v>0</v>
      </c>
      <c r="T39" s="53">
        <f t="shared" si="1"/>
        <v>0.00073</v>
      </c>
      <c r="U39" s="54">
        <f>VLOOKUP($C39,'Équipes 1er cycle'!$A$6:$G$200,7,FALSE)</f>
        <v>0</v>
      </c>
      <c r="V39" s="54">
        <f t="shared" si="2"/>
        <v>7.3E-05</v>
      </c>
      <c r="W39" s="55"/>
    </row>
    <row r="40" spans="1:23" ht="24" customHeight="1">
      <c r="A40" s="47">
        <f t="shared" si="3"/>
        <v>7.2E-05</v>
      </c>
      <c r="B40" s="48">
        <f t="shared" si="4"/>
        <v>0.00072</v>
      </c>
      <c r="C40" s="49">
        <f>'Équipes 1er cycle'!$A34</f>
        <v>28</v>
      </c>
      <c r="D40" s="18">
        <f>VLOOKUP($C40,'Équipes 1er cycle'!$A$7:$G$200,2,FALSE)</f>
        <v>0</v>
      </c>
      <c r="E40" s="18">
        <f>VLOOKUP($C40,'Équipes 1er cycle'!$A$7:$G$200,3,FALSE)</f>
        <v>0</v>
      </c>
      <c r="F40" s="50">
        <f>VLOOKUP($C40,'Équipes 1er cycle'!$A$7:$G$200,4,FALSE)</f>
        <v>0</v>
      </c>
      <c r="G40" s="51"/>
      <c r="H40" s="51"/>
      <c r="I40" s="52"/>
      <c r="J40" s="17">
        <f>VLOOKUP($C40,'Équipes 1er cycle'!$A$6:$G$200,5,FALSE)</f>
        <v>0</v>
      </c>
      <c r="K40" s="52"/>
      <c r="L40" s="82">
        <f t="shared" si="5"/>
        <v>0</v>
      </c>
      <c r="M40" s="51"/>
      <c r="N40" s="51"/>
      <c r="O40" s="52"/>
      <c r="P40" s="17">
        <f>VLOOKUP($C40,'Équipes 1er cycle'!$A$6:$G$200,5,FALSE)</f>
        <v>0</v>
      </c>
      <c r="Q40" s="52"/>
      <c r="R40" s="82">
        <f t="shared" si="6"/>
        <v>0</v>
      </c>
      <c r="S40" s="53">
        <f t="shared" si="0"/>
        <v>0</v>
      </c>
      <c r="T40" s="53">
        <f t="shared" si="1"/>
        <v>0.00072</v>
      </c>
      <c r="U40" s="54">
        <f>VLOOKUP($C40,'Équipes 1er cycle'!$A$6:$G$200,7,FALSE)</f>
        <v>0</v>
      </c>
      <c r="V40" s="54">
        <f t="shared" si="2"/>
        <v>7.2E-05</v>
      </c>
      <c r="W40" s="55"/>
    </row>
    <row r="41" spans="1:23" ht="24" customHeight="1">
      <c r="A41" s="47">
        <f t="shared" si="3"/>
        <v>7.1E-05</v>
      </c>
      <c r="B41" s="48">
        <f t="shared" si="4"/>
        <v>0.00071</v>
      </c>
      <c r="C41" s="49">
        <f>'Équipes 1er cycle'!$A35</f>
        <v>29</v>
      </c>
      <c r="D41" s="18">
        <f>VLOOKUP($C41,'Équipes 1er cycle'!$A$7:$G$200,2,FALSE)</f>
        <v>0</v>
      </c>
      <c r="E41" s="18">
        <f>VLOOKUP($C41,'Équipes 1er cycle'!$A$7:$G$200,3,FALSE)</f>
        <v>0</v>
      </c>
      <c r="F41" s="50">
        <f>VLOOKUP($C41,'Équipes 1er cycle'!$A$7:$G$200,4,FALSE)</f>
        <v>0</v>
      </c>
      <c r="G41" s="51"/>
      <c r="H41" s="51"/>
      <c r="I41" s="52"/>
      <c r="J41" s="17">
        <f>VLOOKUP($C41,'Équipes 1er cycle'!$A$6:$G$200,5,FALSE)</f>
        <v>0</v>
      </c>
      <c r="K41" s="52"/>
      <c r="L41" s="82">
        <f t="shared" si="5"/>
        <v>0</v>
      </c>
      <c r="M41" s="51"/>
      <c r="N41" s="51"/>
      <c r="O41" s="52"/>
      <c r="P41" s="17">
        <f>VLOOKUP($C41,'Équipes 1er cycle'!$A$6:$G$200,5,FALSE)</f>
        <v>0</v>
      </c>
      <c r="Q41" s="52"/>
      <c r="R41" s="82">
        <f t="shared" si="6"/>
        <v>0</v>
      </c>
      <c r="S41" s="53">
        <f t="shared" si="0"/>
        <v>0</v>
      </c>
      <c r="T41" s="53">
        <f t="shared" si="1"/>
        <v>0.00071</v>
      </c>
      <c r="U41" s="54">
        <f>VLOOKUP($C41,'Équipes 1er cycle'!$A$6:$G$200,7,FALSE)</f>
        <v>0</v>
      </c>
      <c r="V41" s="54">
        <f t="shared" si="2"/>
        <v>7.1E-05</v>
      </c>
      <c r="W41" s="55"/>
    </row>
    <row r="42" spans="1:23" ht="24" customHeight="1">
      <c r="A42" s="47">
        <f t="shared" si="3"/>
        <v>7E-05</v>
      </c>
      <c r="B42" s="48">
        <f t="shared" si="4"/>
        <v>0.0007</v>
      </c>
      <c r="C42" s="49">
        <f>'Équipes 1er cycle'!$A36</f>
        <v>30</v>
      </c>
      <c r="D42" s="18">
        <f>VLOOKUP($C42,'Équipes 1er cycle'!$A$7:$G$200,2,FALSE)</f>
        <v>0</v>
      </c>
      <c r="E42" s="18">
        <f>VLOOKUP($C42,'Équipes 1er cycle'!$A$7:$G$200,3,FALSE)</f>
        <v>0</v>
      </c>
      <c r="F42" s="50">
        <f>VLOOKUP($C42,'Équipes 1er cycle'!$A$7:$G$200,4,FALSE)</f>
        <v>0</v>
      </c>
      <c r="G42" s="51"/>
      <c r="H42" s="51"/>
      <c r="I42" s="52"/>
      <c r="J42" s="17">
        <f>VLOOKUP($C42,'Équipes 1er cycle'!$A$6:$G$200,5,FALSE)</f>
        <v>0</v>
      </c>
      <c r="K42" s="52"/>
      <c r="L42" s="82">
        <f t="shared" si="5"/>
        <v>0</v>
      </c>
      <c r="M42" s="51"/>
      <c r="N42" s="51"/>
      <c r="O42" s="52"/>
      <c r="P42" s="17">
        <f>VLOOKUP($C42,'Équipes 1er cycle'!$A$6:$G$200,5,FALSE)</f>
        <v>0</v>
      </c>
      <c r="Q42" s="52"/>
      <c r="R42" s="82">
        <f t="shared" si="6"/>
        <v>0</v>
      </c>
      <c r="S42" s="53">
        <f t="shared" si="0"/>
        <v>0</v>
      </c>
      <c r="T42" s="53">
        <f t="shared" si="1"/>
        <v>0.0007</v>
      </c>
      <c r="U42" s="54">
        <f>VLOOKUP($C42,'Équipes 1er cycle'!$A$6:$G$200,7,FALSE)</f>
        <v>0</v>
      </c>
      <c r="V42" s="54">
        <f t="shared" si="2"/>
        <v>7E-05</v>
      </c>
      <c r="W42" s="55"/>
    </row>
    <row r="43" spans="1:23" ht="24" customHeight="1">
      <c r="A43" s="47">
        <f aca="true" t="shared" si="7" ref="A43:A97">V43</f>
        <v>6.9E-05</v>
      </c>
      <c r="B43" s="48">
        <f aca="true" t="shared" si="8" ref="B43:B97">T43</f>
        <v>0.00069</v>
      </c>
      <c r="C43" s="49">
        <f>'Équipes 1er cycle'!$A37</f>
        <v>31</v>
      </c>
      <c r="D43" s="18">
        <f>VLOOKUP($C43,'Équipes 1er cycle'!$A$7:$G$200,2,FALSE)</f>
        <v>0</v>
      </c>
      <c r="E43" s="18">
        <f>VLOOKUP($C43,'Équipes 1er cycle'!$A$7:$G$200,3,FALSE)</f>
        <v>0</v>
      </c>
      <c r="F43" s="50">
        <f>VLOOKUP($C43,'Équipes 1er cycle'!$A$7:$G$200,4,FALSE)</f>
        <v>0</v>
      </c>
      <c r="G43" s="51"/>
      <c r="H43" s="51"/>
      <c r="I43" s="52"/>
      <c r="J43" s="17">
        <f>VLOOKUP($C43,'Équipes 1er cycle'!$A$6:$G$200,5,FALSE)</f>
        <v>0</v>
      </c>
      <c r="K43" s="52"/>
      <c r="L43" s="82">
        <f t="shared" si="5"/>
        <v>0</v>
      </c>
      <c r="M43" s="51"/>
      <c r="N43" s="51"/>
      <c r="O43" s="52"/>
      <c r="P43" s="17">
        <f>VLOOKUP($C43,'Équipes 1er cycle'!$A$6:$G$200,5,FALSE)</f>
        <v>0</v>
      </c>
      <c r="Q43" s="52"/>
      <c r="R43" s="82">
        <f t="shared" si="6"/>
        <v>0</v>
      </c>
      <c r="S43" s="53">
        <f t="shared" si="0"/>
        <v>0</v>
      </c>
      <c r="T43" s="53">
        <f t="shared" si="1"/>
        <v>0.00069</v>
      </c>
      <c r="U43" s="54">
        <f>VLOOKUP($C43,'Équipes 1er cycle'!$A$6:$G$200,7,FALSE)</f>
        <v>0</v>
      </c>
      <c r="V43" s="54">
        <f t="shared" si="2"/>
        <v>6.9E-05</v>
      </c>
      <c r="W43" s="55"/>
    </row>
    <row r="44" spans="1:23" ht="24" customHeight="1">
      <c r="A44" s="47">
        <f t="shared" si="7"/>
        <v>6.8E-05</v>
      </c>
      <c r="B44" s="48">
        <f t="shared" si="8"/>
        <v>0.00068</v>
      </c>
      <c r="C44" s="49">
        <f>'Équipes 1er cycle'!$A38</f>
        <v>32</v>
      </c>
      <c r="D44" s="18">
        <f>VLOOKUP($C44,'Équipes 1er cycle'!$A$7:$G$200,2,FALSE)</f>
        <v>0</v>
      </c>
      <c r="E44" s="18">
        <f>VLOOKUP($C44,'Équipes 1er cycle'!$A$7:$G$200,3,FALSE)</f>
        <v>0</v>
      </c>
      <c r="F44" s="50">
        <f>VLOOKUP($C44,'Équipes 1er cycle'!$A$7:$G$200,4,FALSE)</f>
        <v>0</v>
      </c>
      <c r="G44" s="51"/>
      <c r="H44" s="51"/>
      <c r="I44" s="52"/>
      <c r="J44" s="17">
        <f>VLOOKUP($C44,'Équipes 1er cycle'!$A$6:$G$200,5,FALSE)</f>
        <v>0</v>
      </c>
      <c r="K44" s="52"/>
      <c r="L44" s="82">
        <f t="shared" si="5"/>
        <v>0</v>
      </c>
      <c r="M44" s="51"/>
      <c r="N44" s="51"/>
      <c r="O44" s="52"/>
      <c r="P44" s="17">
        <f>VLOOKUP($C44,'Équipes 1er cycle'!$A$6:$G$200,5,FALSE)</f>
        <v>0</v>
      </c>
      <c r="Q44" s="52"/>
      <c r="R44" s="82">
        <f t="shared" si="6"/>
        <v>0</v>
      </c>
      <c r="S44" s="53">
        <f t="shared" si="0"/>
        <v>0</v>
      </c>
      <c r="T44" s="53">
        <f t="shared" si="1"/>
        <v>0.00068</v>
      </c>
      <c r="U44" s="54">
        <f>VLOOKUP($C44,'Équipes 1er cycle'!$A$6:$G$200,7,FALSE)</f>
        <v>0</v>
      </c>
      <c r="V44" s="54">
        <f t="shared" si="2"/>
        <v>6.8E-05</v>
      </c>
      <c r="W44" s="55"/>
    </row>
    <row r="45" spans="1:23" ht="24" customHeight="1">
      <c r="A45" s="47">
        <f t="shared" si="7"/>
        <v>6.7E-05</v>
      </c>
      <c r="B45" s="48">
        <f t="shared" si="8"/>
        <v>0.00067</v>
      </c>
      <c r="C45" s="49">
        <f>'Équipes 1er cycle'!$A39</f>
        <v>33</v>
      </c>
      <c r="D45" s="18">
        <f>VLOOKUP($C45,'Équipes 1er cycle'!$A$7:$G$200,2,FALSE)</f>
        <v>0</v>
      </c>
      <c r="E45" s="18">
        <f>VLOOKUP($C45,'Équipes 1er cycle'!$A$7:$G$200,3,FALSE)</f>
        <v>0</v>
      </c>
      <c r="F45" s="50">
        <f>VLOOKUP($C45,'Équipes 1er cycle'!$A$7:$G$200,4,FALSE)</f>
        <v>0</v>
      </c>
      <c r="G45" s="51"/>
      <c r="H45" s="51"/>
      <c r="I45" s="52"/>
      <c r="J45" s="17">
        <f>VLOOKUP($C45,'Équipes 1er cycle'!$A$6:$G$200,5,FALSE)</f>
        <v>0</v>
      </c>
      <c r="K45" s="52"/>
      <c r="L45" s="82">
        <f t="shared" si="5"/>
        <v>0</v>
      </c>
      <c r="M45" s="51"/>
      <c r="N45" s="51"/>
      <c r="O45" s="52"/>
      <c r="P45" s="17">
        <f>VLOOKUP($C45,'Équipes 1er cycle'!$A$6:$G$200,5,FALSE)</f>
        <v>0</v>
      </c>
      <c r="Q45" s="52"/>
      <c r="R45" s="82">
        <f t="shared" si="6"/>
        <v>0</v>
      </c>
      <c r="S45" s="53">
        <f t="shared" si="0"/>
        <v>0</v>
      </c>
      <c r="T45" s="53">
        <f aca="true" t="shared" si="9" ref="T45:T76">$S45+(100-$C45)/100000</f>
        <v>0.00067</v>
      </c>
      <c r="U45" s="54">
        <f>VLOOKUP($C45,'Équipes 1er cycle'!$A$6:$G$200,7,FALSE)</f>
        <v>0</v>
      </c>
      <c r="V45" s="54">
        <f aca="true" t="shared" si="10" ref="V45:V76">_xlfn.IFERROR((85*$S45/$S$10+$U45)+IF($W45="",0,1/$W45/1000),0)+(100-$C45)/1000000</f>
        <v>6.7E-05</v>
      </c>
      <c r="W45" s="55"/>
    </row>
    <row r="46" spans="1:23" ht="24" customHeight="1">
      <c r="A46" s="47">
        <f t="shared" si="7"/>
        <v>6.6E-05</v>
      </c>
      <c r="B46" s="48">
        <f t="shared" si="8"/>
        <v>0.00066</v>
      </c>
      <c r="C46" s="49">
        <f>'Équipes 1er cycle'!$A40</f>
        <v>34</v>
      </c>
      <c r="D46" s="18">
        <f>VLOOKUP($C46,'Équipes 1er cycle'!$A$7:$G$200,2,FALSE)</f>
        <v>0</v>
      </c>
      <c r="E46" s="18">
        <f>VLOOKUP($C46,'Équipes 1er cycle'!$A$7:$G$200,3,FALSE)</f>
        <v>0</v>
      </c>
      <c r="F46" s="50">
        <f>VLOOKUP($C46,'Équipes 1er cycle'!$A$7:$G$200,4,FALSE)</f>
        <v>0</v>
      </c>
      <c r="G46" s="51"/>
      <c r="H46" s="51"/>
      <c r="I46" s="52"/>
      <c r="J46" s="17">
        <f>VLOOKUP($C46,'Équipes 1er cycle'!$A$6:$G$200,5,FALSE)</f>
        <v>0</v>
      </c>
      <c r="K46" s="52"/>
      <c r="L46" s="82">
        <f t="shared" si="5"/>
        <v>0</v>
      </c>
      <c r="M46" s="51"/>
      <c r="N46" s="51"/>
      <c r="O46" s="52"/>
      <c r="P46" s="17">
        <f>VLOOKUP($C46,'Équipes 1er cycle'!$A$6:$G$200,5,FALSE)</f>
        <v>0</v>
      </c>
      <c r="Q46" s="52"/>
      <c r="R46" s="82">
        <f t="shared" si="6"/>
        <v>0</v>
      </c>
      <c r="S46" s="53">
        <f t="shared" si="0"/>
        <v>0</v>
      </c>
      <c r="T46" s="53">
        <f t="shared" si="9"/>
        <v>0.00066</v>
      </c>
      <c r="U46" s="54">
        <f>VLOOKUP($C46,'Équipes 1er cycle'!$A$6:$G$200,7,FALSE)</f>
        <v>0</v>
      </c>
      <c r="V46" s="54">
        <f t="shared" si="10"/>
        <v>6.6E-05</v>
      </c>
      <c r="W46" s="55"/>
    </row>
    <row r="47" spans="1:23" ht="24" customHeight="1">
      <c r="A47" s="47">
        <f t="shared" si="7"/>
        <v>6.5E-05</v>
      </c>
      <c r="B47" s="48">
        <f t="shared" si="8"/>
        <v>0.00065</v>
      </c>
      <c r="C47" s="49">
        <f>'Équipes 1er cycle'!$A41</f>
        <v>35</v>
      </c>
      <c r="D47" s="18">
        <f>VLOOKUP($C47,'Équipes 1er cycle'!$A$7:$G$200,2,FALSE)</f>
        <v>0</v>
      </c>
      <c r="E47" s="18">
        <f>VLOOKUP($C47,'Équipes 1er cycle'!$A$7:$G$200,3,FALSE)</f>
        <v>0</v>
      </c>
      <c r="F47" s="50">
        <f>VLOOKUP($C47,'Équipes 1er cycle'!$A$7:$G$200,4,FALSE)</f>
        <v>0</v>
      </c>
      <c r="G47" s="51"/>
      <c r="H47" s="51"/>
      <c r="I47" s="52"/>
      <c r="J47" s="17">
        <f>VLOOKUP($C47,'Équipes 1er cycle'!$A$6:$G$200,5,FALSE)</f>
        <v>0</v>
      </c>
      <c r="K47" s="52"/>
      <c r="L47" s="82">
        <f t="shared" si="5"/>
        <v>0</v>
      </c>
      <c r="M47" s="51"/>
      <c r="N47" s="51"/>
      <c r="O47" s="52"/>
      <c r="P47" s="17">
        <f>VLOOKUP($C47,'Équipes 1er cycle'!$A$6:$G$200,5,FALSE)</f>
        <v>0</v>
      </c>
      <c r="Q47" s="52"/>
      <c r="R47" s="82">
        <f t="shared" si="6"/>
        <v>0</v>
      </c>
      <c r="S47" s="53">
        <f t="shared" si="0"/>
        <v>0</v>
      </c>
      <c r="T47" s="53">
        <f t="shared" si="9"/>
        <v>0.00065</v>
      </c>
      <c r="U47" s="54">
        <f>VLOOKUP($C47,'Équipes 1er cycle'!$A$6:$G$200,7,FALSE)</f>
        <v>0</v>
      </c>
      <c r="V47" s="54">
        <f t="shared" si="10"/>
        <v>6.5E-05</v>
      </c>
      <c r="W47" s="55"/>
    </row>
    <row r="48" spans="1:23" ht="24" customHeight="1">
      <c r="A48" s="47">
        <f t="shared" si="7"/>
        <v>6.4E-05</v>
      </c>
      <c r="B48" s="48">
        <f t="shared" si="8"/>
        <v>0.00064</v>
      </c>
      <c r="C48" s="49">
        <f>'Équipes 1er cycle'!$A42</f>
        <v>36</v>
      </c>
      <c r="D48" s="18">
        <f>VLOOKUP($C48,'Équipes 1er cycle'!$A$7:$G$200,2,FALSE)</f>
        <v>0</v>
      </c>
      <c r="E48" s="18">
        <f>VLOOKUP($C48,'Équipes 1er cycle'!$A$7:$G$200,3,FALSE)</f>
        <v>0</v>
      </c>
      <c r="F48" s="50">
        <f>VLOOKUP($C48,'Équipes 1er cycle'!$A$7:$G$200,4,FALSE)</f>
        <v>0</v>
      </c>
      <c r="G48" s="51"/>
      <c r="H48" s="51"/>
      <c r="I48" s="52"/>
      <c r="J48" s="17">
        <f>VLOOKUP($C48,'Équipes 1er cycle'!$A$6:$G$200,5,FALSE)</f>
        <v>0</v>
      </c>
      <c r="K48" s="52"/>
      <c r="L48" s="82">
        <f t="shared" si="5"/>
        <v>0</v>
      </c>
      <c r="M48" s="51"/>
      <c r="N48" s="51"/>
      <c r="O48" s="52"/>
      <c r="P48" s="17">
        <f>VLOOKUP($C48,'Équipes 1er cycle'!$A$6:$G$200,5,FALSE)</f>
        <v>0</v>
      </c>
      <c r="Q48" s="52"/>
      <c r="R48" s="82">
        <f t="shared" si="6"/>
        <v>0</v>
      </c>
      <c r="S48" s="53">
        <f t="shared" si="0"/>
        <v>0</v>
      </c>
      <c r="T48" s="53">
        <f t="shared" si="9"/>
        <v>0.00064</v>
      </c>
      <c r="U48" s="54">
        <f>VLOOKUP($C48,'Équipes 1er cycle'!$A$6:$G$200,7,FALSE)</f>
        <v>0</v>
      </c>
      <c r="V48" s="54">
        <f t="shared" si="10"/>
        <v>6.4E-05</v>
      </c>
      <c r="W48" s="55"/>
    </row>
    <row r="49" spans="1:23" ht="24" customHeight="1">
      <c r="A49" s="47">
        <f t="shared" si="7"/>
        <v>6.3E-05</v>
      </c>
      <c r="B49" s="48">
        <f t="shared" si="8"/>
        <v>0.00063</v>
      </c>
      <c r="C49" s="49">
        <f>'Équipes 1er cycle'!$A43</f>
        <v>37</v>
      </c>
      <c r="D49" s="18">
        <f>VLOOKUP($C49,'Équipes 1er cycle'!$A$7:$G$200,2,FALSE)</f>
        <v>0</v>
      </c>
      <c r="E49" s="18">
        <f>VLOOKUP($C49,'Équipes 1er cycle'!$A$7:$G$200,3,FALSE)</f>
        <v>0</v>
      </c>
      <c r="F49" s="50">
        <f>VLOOKUP($C49,'Équipes 1er cycle'!$A$7:$G$200,4,FALSE)</f>
        <v>0</v>
      </c>
      <c r="G49" s="51"/>
      <c r="H49" s="51"/>
      <c r="I49" s="52"/>
      <c r="J49" s="17">
        <f>VLOOKUP($C49,'Équipes 1er cycle'!$A$6:$G$200,5,FALSE)</f>
        <v>0</v>
      </c>
      <c r="K49" s="52"/>
      <c r="L49" s="82">
        <f t="shared" si="5"/>
        <v>0</v>
      </c>
      <c r="M49" s="51"/>
      <c r="N49" s="51"/>
      <c r="O49" s="52"/>
      <c r="P49" s="17">
        <f>VLOOKUP($C49,'Équipes 1er cycle'!$A$6:$G$200,5,FALSE)</f>
        <v>0</v>
      </c>
      <c r="Q49" s="52"/>
      <c r="R49" s="82">
        <f t="shared" si="6"/>
        <v>0</v>
      </c>
      <c r="S49" s="53">
        <f t="shared" si="0"/>
        <v>0</v>
      </c>
      <c r="T49" s="53">
        <f t="shared" si="9"/>
        <v>0.00063</v>
      </c>
      <c r="U49" s="54">
        <f>VLOOKUP($C49,'Équipes 1er cycle'!$A$6:$G$200,7,FALSE)</f>
        <v>0</v>
      </c>
      <c r="V49" s="54">
        <f t="shared" si="10"/>
        <v>6.3E-05</v>
      </c>
      <c r="W49" s="55"/>
    </row>
    <row r="50" spans="1:23" ht="24" customHeight="1">
      <c r="A50" s="47">
        <f t="shared" si="7"/>
        <v>6.2E-05</v>
      </c>
      <c r="B50" s="48">
        <f t="shared" si="8"/>
        <v>0.00062</v>
      </c>
      <c r="C50" s="49">
        <f>'Équipes 1er cycle'!$A44</f>
        <v>38</v>
      </c>
      <c r="D50" s="18">
        <f>VLOOKUP($C50,'Équipes 1er cycle'!$A$7:$G$200,2,FALSE)</f>
        <v>0</v>
      </c>
      <c r="E50" s="18">
        <f>VLOOKUP($C50,'Équipes 1er cycle'!$A$7:$G$200,3,FALSE)</f>
        <v>0</v>
      </c>
      <c r="F50" s="50">
        <f>VLOOKUP($C50,'Équipes 1er cycle'!$A$7:$G$200,4,FALSE)</f>
        <v>0</v>
      </c>
      <c r="G50" s="51"/>
      <c r="H50" s="51"/>
      <c r="I50" s="52"/>
      <c r="J50" s="17">
        <f>VLOOKUP($C50,'Équipes 1er cycle'!$A$6:$G$200,5,FALSE)</f>
        <v>0</v>
      </c>
      <c r="K50" s="52"/>
      <c r="L50" s="82">
        <f t="shared" si="5"/>
        <v>0</v>
      </c>
      <c r="M50" s="51"/>
      <c r="N50" s="51"/>
      <c r="O50" s="52"/>
      <c r="P50" s="17">
        <f>VLOOKUP($C50,'Équipes 1er cycle'!$A$6:$G$200,5,FALSE)</f>
        <v>0</v>
      </c>
      <c r="Q50" s="52"/>
      <c r="R50" s="82">
        <f t="shared" si="6"/>
        <v>0</v>
      </c>
      <c r="S50" s="53">
        <f t="shared" si="0"/>
        <v>0</v>
      </c>
      <c r="T50" s="53">
        <f t="shared" si="9"/>
        <v>0.00062</v>
      </c>
      <c r="U50" s="54">
        <f>VLOOKUP($C50,'Équipes 1er cycle'!$A$6:$G$200,7,FALSE)</f>
        <v>0</v>
      </c>
      <c r="V50" s="54">
        <f t="shared" si="10"/>
        <v>6.2E-05</v>
      </c>
      <c r="W50" s="55"/>
    </row>
    <row r="51" spans="1:23" ht="24" customHeight="1">
      <c r="A51" s="47">
        <f t="shared" si="7"/>
        <v>6.1E-05</v>
      </c>
      <c r="B51" s="48">
        <f t="shared" si="8"/>
        <v>0.00061</v>
      </c>
      <c r="C51" s="49">
        <f>'Équipes 1er cycle'!$A45</f>
        <v>39</v>
      </c>
      <c r="D51" s="18">
        <f>VLOOKUP($C51,'Équipes 1er cycle'!$A$7:$G$200,2,FALSE)</f>
        <v>0</v>
      </c>
      <c r="E51" s="18">
        <f>VLOOKUP($C51,'Équipes 1er cycle'!$A$7:$G$200,3,FALSE)</f>
        <v>0</v>
      </c>
      <c r="F51" s="50">
        <f>VLOOKUP($C51,'Équipes 1er cycle'!$A$7:$G$200,4,FALSE)</f>
        <v>0</v>
      </c>
      <c r="G51" s="51"/>
      <c r="H51" s="51"/>
      <c r="I51" s="52"/>
      <c r="J51" s="17">
        <f>VLOOKUP($C51,'Équipes 1er cycle'!$A$6:$G$200,5,FALSE)</f>
        <v>0</v>
      </c>
      <c r="K51" s="52"/>
      <c r="L51" s="82">
        <f t="shared" si="5"/>
        <v>0</v>
      </c>
      <c r="M51" s="51"/>
      <c r="N51" s="51"/>
      <c r="O51" s="52"/>
      <c r="P51" s="17">
        <f>VLOOKUP($C51,'Équipes 1er cycle'!$A$6:$G$200,5,FALSE)</f>
        <v>0</v>
      </c>
      <c r="Q51" s="52"/>
      <c r="R51" s="82">
        <f t="shared" si="6"/>
        <v>0</v>
      </c>
      <c r="S51" s="53">
        <f t="shared" si="0"/>
        <v>0</v>
      </c>
      <c r="T51" s="53">
        <f t="shared" si="9"/>
        <v>0.00061</v>
      </c>
      <c r="U51" s="54">
        <f>VLOOKUP($C51,'Équipes 1er cycle'!$A$6:$G$200,7,FALSE)</f>
        <v>0</v>
      </c>
      <c r="V51" s="54">
        <f t="shared" si="10"/>
        <v>6.1E-05</v>
      </c>
      <c r="W51" s="55"/>
    </row>
    <row r="52" spans="1:23" ht="24" customHeight="1">
      <c r="A52" s="47">
        <f t="shared" si="7"/>
        <v>6E-05</v>
      </c>
      <c r="B52" s="48">
        <f t="shared" si="8"/>
        <v>0.0006</v>
      </c>
      <c r="C52" s="49">
        <f>'Équipes 1er cycle'!$A46</f>
        <v>40</v>
      </c>
      <c r="D52" s="18">
        <f>VLOOKUP($C52,'Équipes 1er cycle'!$A$7:$G$200,2,FALSE)</f>
        <v>0</v>
      </c>
      <c r="E52" s="18">
        <f>VLOOKUP($C52,'Équipes 1er cycle'!$A$7:$G$200,3,FALSE)</f>
        <v>0</v>
      </c>
      <c r="F52" s="50">
        <f>VLOOKUP($C52,'Équipes 1er cycle'!$A$7:$G$200,4,FALSE)</f>
        <v>0</v>
      </c>
      <c r="G52" s="51"/>
      <c r="H52" s="51"/>
      <c r="I52" s="52"/>
      <c r="J52" s="17">
        <f>VLOOKUP($C52,'Équipes 1er cycle'!$A$6:$G$200,5,FALSE)</f>
        <v>0</v>
      </c>
      <c r="K52" s="52"/>
      <c r="L52" s="82">
        <f t="shared" si="5"/>
        <v>0</v>
      </c>
      <c r="M52" s="51"/>
      <c r="N52" s="51"/>
      <c r="O52" s="52"/>
      <c r="P52" s="17">
        <f>VLOOKUP($C52,'Équipes 1er cycle'!$A$6:$G$200,5,FALSE)</f>
        <v>0</v>
      </c>
      <c r="Q52" s="52"/>
      <c r="R52" s="82">
        <f t="shared" si="6"/>
        <v>0</v>
      </c>
      <c r="S52" s="53">
        <f t="shared" si="0"/>
        <v>0</v>
      </c>
      <c r="T52" s="53">
        <f t="shared" si="9"/>
        <v>0.0006</v>
      </c>
      <c r="U52" s="54">
        <f>VLOOKUP($C52,'Équipes 1er cycle'!$A$6:$G$200,7,FALSE)</f>
        <v>0</v>
      </c>
      <c r="V52" s="54">
        <f t="shared" si="10"/>
        <v>6E-05</v>
      </c>
      <c r="W52" s="55"/>
    </row>
    <row r="53" spans="1:23" ht="24" customHeight="1">
      <c r="A53" s="47">
        <f t="shared" si="7"/>
        <v>5.9E-05</v>
      </c>
      <c r="B53" s="48">
        <f t="shared" si="8"/>
        <v>0.00059</v>
      </c>
      <c r="C53" s="49">
        <f>'Équipes 1er cycle'!$A47</f>
        <v>41</v>
      </c>
      <c r="D53" s="18">
        <f>VLOOKUP($C53,'Équipes 1er cycle'!$A$7:$G$200,2,FALSE)</f>
        <v>0</v>
      </c>
      <c r="E53" s="18">
        <f>VLOOKUP($C53,'Équipes 1er cycle'!$A$7:$G$200,3,FALSE)</f>
        <v>0</v>
      </c>
      <c r="F53" s="50">
        <f>VLOOKUP($C53,'Équipes 1er cycle'!$A$7:$G$200,4,FALSE)</f>
        <v>0</v>
      </c>
      <c r="G53" s="51"/>
      <c r="H53" s="51"/>
      <c r="I53" s="52"/>
      <c r="J53" s="17">
        <f>VLOOKUP($C53,'Équipes 1er cycle'!$A$6:$G$200,5,FALSE)</f>
        <v>0</v>
      </c>
      <c r="K53" s="52"/>
      <c r="L53" s="82">
        <f t="shared" si="5"/>
        <v>0</v>
      </c>
      <c r="M53" s="51"/>
      <c r="N53" s="51"/>
      <c r="O53" s="52"/>
      <c r="P53" s="17">
        <f>VLOOKUP($C53,'Équipes 1er cycle'!$A$6:$G$200,5,FALSE)</f>
        <v>0</v>
      </c>
      <c r="Q53" s="52"/>
      <c r="R53" s="82">
        <f t="shared" si="6"/>
        <v>0</v>
      </c>
      <c r="S53" s="53">
        <f t="shared" si="0"/>
        <v>0</v>
      </c>
      <c r="T53" s="53">
        <f t="shared" si="9"/>
        <v>0.00059</v>
      </c>
      <c r="U53" s="54">
        <f>VLOOKUP($C53,'Équipes 1er cycle'!$A$6:$G$200,7,FALSE)</f>
        <v>0</v>
      </c>
      <c r="V53" s="54">
        <f t="shared" si="10"/>
        <v>5.9E-05</v>
      </c>
      <c r="W53" s="55"/>
    </row>
    <row r="54" spans="1:23" ht="24" customHeight="1">
      <c r="A54" s="47">
        <f t="shared" si="7"/>
        <v>5.8E-05</v>
      </c>
      <c r="B54" s="48">
        <f t="shared" si="8"/>
        <v>0.00058</v>
      </c>
      <c r="C54" s="49">
        <f>'Équipes 1er cycle'!$A48</f>
        <v>42</v>
      </c>
      <c r="D54" s="18">
        <f>VLOOKUP($C54,'Équipes 1er cycle'!$A$7:$G$200,2,FALSE)</f>
        <v>0</v>
      </c>
      <c r="E54" s="18">
        <f>VLOOKUP($C54,'Équipes 1er cycle'!$A$7:$G$200,3,FALSE)</f>
        <v>0</v>
      </c>
      <c r="F54" s="50">
        <f>VLOOKUP($C54,'Équipes 1er cycle'!$A$7:$G$200,4,FALSE)</f>
        <v>0</v>
      </c>
      <c r="G54" s="51"/>
      <c r="H54" s="51"/>
      <c r="I54" s="52"/>
      <c r="J54" s="17">
        <f>VLOOKUP($C54,'Équipes 1er cycle'!$A$6:$G$200,5,FALSE)</f>
        <v>0</v>
      </c>
      <c r="K54" s="52"/>
      <c r="L54" s="82">
        <f t="shared" si="5"/>
        <v>0</v>
      </c>
      <c r="M54" s="51"/>
      <c r="N54" s="51"/>
      <c r="O54" s="52"/>
      <c r="P54" s="17">
        <f>VLOOKUP($C54,'Équipes 1er cycle'!$A$6:$G$200,5,FALSE)</f>
        <v>0</v>
      </c>
      <c r="Q54" s="52"/>
      <c r="R54" s="82">
        <f t="shared" si="6"/>
        <v>0</v>
      </c>
      <c r="S54" s="53">
        <f t="shared" si="0"/>
        <v>0</v>
      </c>
      <c r="T54" s="53">
        <f t="shared" si="9"/>
        <v>0.00058</v>
      </c>
      <c r="U54" s="54">
        <f>VLOOKUP($C54,'Équipes 1er cycle'!$A$6:$G$200,7,FALSE)</f>
        <v>0</v>
      </c>
      <c r="V54" s="54">
        <f t="shared" si="10"/>
        <v>5.8E-05</v>
      </c>
      <c r="W54" s="55"/>
    </row>
    <row r="55" spans="1:23" ht="24" customHeight="1">
      <c r="A55" s="47">
        <f t="shared" si="7"/>
        <v>5.7E-05</v>
      </c>
      <c r="B55" s="48">
        <f t="shared" si="8"/>
        <v>0.00057</v>
      </c>
      <c r="C55" s="49">
        <f>'Équipes 1er cycle'!$A49</f>
        <v>43</v>
      </c>
      <c r="D55" s="18">
        <f>VLOOKUP($C55,'Équipes 1er cycle'!$A$7:$G$200,2,FALSE)</f>
        <v>0</v>
      </c>
      <c r="E55" s="18">
        <f>VLOOKUP($C55,'Équipes 1er cycle'!$A$7:$G$200,3,FALSE)</f>
        <v>0</v>
      </c>
      <c r="F55" s="50">
        <f>VLOOKUP($C55,'Équipes 1er cycle'!$A$7:$G$200,4,FALSE)</f>
        <v>0</v>
      </c>
      <c r="G55" s="51"/>
      <c r="H55" s="51"/>
      <c r="I55" s="52"/>
      <c r="J55" s="17">
        <f>VLOOKUP($C55,'Équipes 1er cycle'!$A$6:$G$200,5,FALSE)</f>
        <v>0</v>
      </c>
      <c r="K55" s="52"/>
      <c r="L55" s="82">
        <f t="shared" si="5"/>
        <v>0</v>
      </c>
      <c r="M55" s="51"/>
      <c r="N55" s="51"/>
      <c r="O55" s="52"/>
      <c r="P55" s="17">
        <f>VLOOKUP($C55,'Équipes 1er cycle'!$A$6:$G$200,5,FALSE)</f>
        <v>0</v>
      </c>
      <c r="Q55" s="52"/>
      <c r="R55" s="82">
        <f t="shared" si="6"/>
        <v>0</v>
      </c>
      <c r="S55" s="53">
        <f t="shared" si="0"/>
        <v>0</v>
      </c>
      <c r="T55" s="53">
        <f t="shared" si="9"/>
        <v>0.00057</v>
      </c>
      <c r="U55" s="54">
        <f>VLOOKUP($C55,'Équipes 1er cycle'!$A$6:$G$200,7,FALSE)</f>
        <v>0</v>
      </c>
      <c r="V55" s="54">
        <f t="shared" si="10"/>
        <v>5.7E-05</v>
      </c>
      <c r="W55" s="55"/>
    </row>
    <row r="56" spans="1:23" ht="24" customHeight="1">
      <c r="A56" s="47">
        <f t="shared" si="7"/>
        <v>5.6E-05</v>
      </c>
      <c r="B56" s="48">
        <f t="shared" si="8"/>
        <v>0.00056</v>
      </c>
      <c r="C56" s="49">
        <f>'Équipes 1er cycle'!$A50</f>
        <v>44</v>
      </c>
      <c r="D56" s="18">
        <f>VLOOKUP($C56,'Équipes 1er cycle'!$A$7:$G$200,2,FALSE)</f>
        <v>0</v>
      </c>
      <c r="E56" s="18">
        <f>VLOOKUP($C56,'Équipes 1er cycle'!$A$7:$G$200,3,FALSE)</f>
        <v>0</v>
      </c>
      <c r="F56" s="50">
        <f>VLOOKUP($C56,'Équipes 1er cycle'!$A$7:$G$200,4,FALSE)</f>
        <v>0</v>
      </c>
      <c r="G56" s="51"/>
      <c r="H56" s="51"/>
      <c r="I56" s="52"/>
      <c r="J56" s="17">
        <f>VLOOKUP($C56,'Équipes 1er cycle'!$A$6:$G$200,5,FALSE)</f>
        <v>0</v>
      </c>
      <c r="K56" s="52"/>
      <c r="L56" s="82">
        <f t="shared" si="5"/>
        <v>0</v>
      </c>
      <c r="M56" s="51"/>
      <c r="N56" s="51"/>
      <c r="O56" s="52"/>
      <c r="P56" s="17">
        <f>VLOOKUP($C56,'Équipes 1er cycle'!$A$6:$G$200,5,FALSE)</f>
        <v>0</v>
      </c>
      <c r="Q56" s="52"/>
      <c r="R56" s="82">
        <f t="shared" si="6"/>
        <v>0</v>
      </c>
      <c r="S56" s="53">
        <f t="shared" si="0"/>
        <v>0</v>
      </c>
      <c r="T56" s="53">
        <f t="shared" si="9"/>
        <v>0.00056</v>
      </c>
      <c r="U56" s="54">
        <f>VLOOKUP($C56,'Équipes 1er cycle'!$A$6:$G$200,7,FALSE)</f>
        <v>0</v>
      </c>
      <c r="V56" s="54">
        <f t="shared" si="10"/>
        <v>5.6E-05</v>
      </c>
      <c r="W56" s="55"/>
    </row>
    <row r="57" spans="1:23" ht="24" customHeight="1">
      <c r="A57" s="47">
        <f t="shared" si="7"/>
        <v>5.5E-05</v>
      </c>
      <c r="B57" s="48">
        <f t="shared" si="8"/>
        <v>0.00055</v>
      </c>
      <c r="C57" s="49">
        <f>'Équipes 1er cycle'!$A51</f>
        <v>45</v>
      </c>
      <c r="D57" s="18">
        <f>VLOOKUP($C57,'Équipes 1er cycle'!$A$7:$G$200,2,FALSE)</f>
        <v>0</v>
      </c>
      <c r="E57" s="18">
        <f>VLOOKUP($C57,'Équipes 1er cycle'!$A$7:$G$200,3,FALSE)</f>
        <v>0</v>
      </c>
      <c r="F57" s="50">
        <f>VLOOKUP($C57,'Équipes 1er cycle'!$A$7:$G$200,4,FALSE)</f>
        <v>0</v>
      </c>
      <c r="G57" s="51"/>
      <c r="H57" s="51"/>
      <c r="I57" s="52"/>
      <c r="J57" s="17">
        <f>VLOOKUP($C57,'Équipes 1er cycle'!$A$6:$G$200,5,FALSE)</f>
        <v>0</v>
      </c>
      <c r="K57" s="52"/>
      <c r="L57" s="82">
        <f t="shared" si="5"/>
        <v>0</v>
      </c>
      <c r="M57" s="51"/>
      <c r="N57" s="51"/>
      <c r="O57" s="52"/>
      <c r="P57" s="17">
        <f>VLOOKUP($C57,'Équipes 1er cycle'!$A$6:$G$200,5,FALSE)</f>
        <v>0</v>
      </c>
      <c r="Q57" s="52"/>
      <c r="R57" s="82">
        <f t="shared" si="6"/>
        <v>0</v>
      </c>
      <c r="S57" s="53">
        <f t="shared" si="0"/>
        <v>0</v>
      </c>
      <c r="T57" s="53">
        <f t="shared" si="9"/>
        <v>0.00055</v>
      </c>
      <c r="U57" s="54">
        <f>VLOOKUP($C57,'Équipes 1er cycle'!$A$6:$G$200,7,FALSE)</f>
        <v>0</v>
      </c>
      <c r="V57" s="54">
        <f t="shared" si="10"/>
        <v>5.5E-05</v>
      </c>
      <c r="W57" s="55"/>
    </row>
    <row r="58" spans="1:23" ht="24" customHeight="1">
      <c r="A58" s="47">
        <f t="shared" si="7"/>
        <v>5.4E-05</v>
      </c>
      <c r="B58" s="48">
        <f t="shared" si="8"/>
        <v>0.00054</v>
      </c>
      <c r="C58" s="49">
        <f>'Équipes 1er cycle'!$A52</f>
        <v>46</v>
      </c>
      <c r="D58" s="18">
        <f>VLOOKUP($C58,'Équipes 1er cycle'!$A$7:$G$200,2,FALSE)</f>
        <v>0</v>
      </c>
      <c r="E58" s="18">
        <f>VLOOKUP($C58,'Équipes 1er cycle'!$A$7:$G$200,3,FALSE)</f>
        <v>0</v>
      </c>
      <c r="F58" s="50">
        <f>VLOOKUP($C58,'Équipes 1er cycle'!$A$7:$G$200,4,FALSE)</f>
        <v>0</v>
      </c>
      <c r="G58" s="51"/>
      <c r="H58" s="51"/>
      <c r="I58" s="52"/>
      <c r="J58" s="17">
        <f>VLOOKUP($C58,'Équipes 1er cycle'!$A$6:$G$200,5,FALSE)</f>
        <v>0</v>
      </c>
      <c r="K58" s="52"/>
      <c r="L58" s="82">
        <f t="shared" si="5"/>
        <v>0</v>
      </c>
      <c r="M58" s="51"/>
      <c r="N58" s="51"/>
      <c r="O58" s="52"/>
      <c r="P58" s="17">
        <f>VLOOKUP($C58,'Équipes 1er cycle'!$A$6:$G$200,5,FALSE)</f>
        <v>0</v>
      </c>
      <c r="Q58" s="52"/>
      <c r="R58" s="82">
        <f t="shared" si="6"/>
        <v>0</v>
      </c>
      <c r="S58" s="53">
        <f t="shared" si="0"/>
        <v>0</v>
      </c>
      <c r="T58" s="53">
        <f t="shared" si="9"/>
        <v>0.00054</v>
      </c>
      <c r="U58" s="54">
        <f>VLOOKUP($C58,'Équipes 1er cycle'!$A$6:$G$200,7,FALSE)</f>
        <v>0</v>
      </c>
      <c r="V58" s="54">
        <f t="shared" si="10"/>
        <v>5.4E-05</v>
      </c>
      <c r="W58" s="55"/>
    </row>
    <row r="59" spans="1:23" ht="24" customHeight="1">
      <c r="A59" s="47">
        <f t="shared" si="7"/>
        <v>5.3E-05</v>
      </c>
      <c r="B59" s="48">
        <f t="shared" si="8"/>
        <v>0.00053</v>
      </c>
      <c r="C59" s="49">
        <f>'Équipes 1er cycle'!$A53</f>
        <v>47</v>
      </c>
      <c r="D59" s="18">
        <f>VLOOKUP($C59,'Équipes 1er cycle'!$A$7:$G$200,2,FALSE)</f>
        <v>0</v>
      </c>
      <c r="E59" s="18">
        <f>VLOOKUP($C59,'Équipes 1er cycle'!$A$7:$G$200,3,FALSE)</f>
        <v>0</v>
      </c>
      <c r="F59" s="50">
        <f>VLOOKUP($C59,'Équipes 1er cycle'!$A$7:$G$200,4,FALSE)</f>
        <v>0</v>
      </c>
      <c r="G59" s="51"/>
      <c r="H59" s="51"/>
      <c r="I59" s="52"/>
      <c r="J59" s="17">
        <f>VLOOKUP($C59,'Équipes 1er cycle'!$A$6:$G$200,5,FALSE)</f>
        <v>0</v>
      </c>
      <c r="K59" s="52"/>
      <c r="L59" s="82">
        <f t="shared" si="5"/>
        <v>0</v>
      </c>
      <c r="M59" s="51"/>
      <c r="N59" s="51"/>
      <c r="O59" s="52"/>
      <c r="P59" s="17">
        <f>VLOOKUP($C59,'Équipes 1er cycle'!$A$6:$G$200,5,FALSE)</f>
        <v>0</v>
      </c>
      <c r="Q59" s="52"/>
      <c r="R59" s="82">
        <f t="shared" si="6"/>
        <v>0</v>
      </c>
      <c r="S59" s="53">
        <f t="shared" si="0"/>
        <v>0</v>
      </c>
      <c r="T59" s="53">
        <f t="shared" si="9"/>
        <v>0.00053</v>
      </c>
      <c r="U59" s="54">
        <f>VLOOKUP($C59,'Équipes 1er cycle'!$A$6:$G$200,7,FALSE)</f>
        <v>0</v>
      </c>
      <c r="V59" s="54">
        <f t="shared" si="10"/>
        <v>5.3E-05</v>
      </c>
      <c r="W59" s="55"/>
    </row>
    <row r="60" spans="1:23" ht="24" customHeight="1">
      <c r="A60" s="47">
        <f t="shared" si="7"/>
        <v>5.2E-05</v>
      </c>
      <c r="B60" s="48">
        <f t="shared" si="8"/>
        <v>0.00052</v>
      </c>
      <c r="C60" s="49">
        <f>'Équipes 1er cycle'!$A54</f>
        <v>48</v>
      </c>
      <c r="D60" s="18">
        <f>VLOOKUP($C60,'Équipes 1er cycle'!$A$7:$G$200,2,FALSE)</f>
        <v>0</v>
      </c>
      <c r="E60" s="18">
        <f>VLOOKUP($C60,'Équipes 1er cycle'!$A$7:$G$200,3,FALSE)</f>
        <v>0</v>
      </c>
      <c r="F60" s="50">
        <f>VLOOKUP($C60,'Équipes 1er cycle'!$A$7:$G$200,4,FALSE)</f>
        <v>0</v>
      </c>
      <c r="G60" s="51"/>
      <c r="H60" s="51"/>
      <c r="I60" s="52"/>
      <c r="J60" s="17">
        <f>VLOOKUP($C60,'Équipes 1er cycle'!$A$6:$G$200,5,FALSE)</f>
        <v>0</v>
      </c>
      <c r="K60" s="52"/>
      <c r="L60" s="82">
        <f t="shared" si="5"/>
        <v>0</v>
      </c>
      <c r="M60" s="51"/>
      <c r="N60" s="51"/>
      <c r="O60" s="52"/>
      <c r="P60" s="17">
        <f>VLOOKUP($C60,'Équipes 1er cycle'!$A$6:$G$200,5,FALSE)</f>
        <v>0</v>
      </c>
      <c r="Q60" s="52"/>
      <c r="R60" s="82">
        <f t="shared" si="6"/>
        <v>0</v>
      </c>
      <c r="S60" s="53">
        <f t="shared" si="0"/>
        <v>0</v>
      </c>
      <c r="T60" s="53">
        <f t="shared" si="9"/>
        <v>0.00052</v>
      </c>
      <c r="U60" s="54">
        <f>VLOOKUP($C60,'Équipes 1er cycle'!$A$6:$G$200,7,FALSE)</f>
        <v>0</v>
      </c>
      <c r="V60" s="54">
        <f t="shared" si="10"/>
        <v>5.2E-05</v>
      </c>
      <c r="W60" s="55"/>
    </row>
    <row r="61" spans="1:23" ht="24" customHeight="1">
      <c r="A61" s="47">
        <f t="shared" si="7"/>
        <v>5.1E-05</v>
      </c>
      <c r="B61" s="48">
        <f t="shared" si="8"/>
        <v>0.00051</v>
      </c>
      <c r="C61" s="49">
        <f>'Équipes 1er cycle'!$A55</f>
        <v>49</v>
      </c>
      <c r="D61" s="18">
        <f>VLOOKUP($C61,'Équipes 1er cycle'!$A$7:$G$200,2,FALSE)</f>
        <v>0</v>
      </c>
      <c r="E61" s="18">
        <f>VLOOKUP($C61,'Équipes 1er cycle'!$A$7:$G$200,3,FALSE)</f>
        <v>0</v>
      </c>
      <c r="F61" s="50">
        <f>VLOOKUP($C61,'Équipes 1er cycle'!$A$7:$G$200,4,FALSE)</f>
        <v>0</v>
      </c>
      <c r="G61" s="51"/>
      <c r="H61" s="51"/>
      <c r="I61" s="52"/>
      <c r="J61" s="17">
        <f>VLOOKUP($C61,'Équipes 1er cycle'!$A$6:$G$200,5,FALSE)</f>
        <v>0</v>
      </c>
      <c r="K61" s="52"/>
      <c r="L61" s="82">
        <f t="shared" si="5"/>
        <v>0</v>
      </c>
      <c r="M61" s="51"/>
      <c r="N61" s="51"/>
      <c r="O61" s="52"/>
      <c r="P61" s="17">
        <f>VLOOKUP($C61,'Équipes 1er cycle'!$A$6:$G$200,5,FALSE)</f>
        <v>0</v>
      </c>
      <c r="Q61" s="52"/>
      <c r="R61" s="82">
        <f t="shared" si="6"/>
        <v>0</v>
      </c>
      <c r="S61" s="53">
        <f t="shared" si="0"/>
        <v>0</v>
      </c>
      <c r="T61" s="53">
        <f t="shared" si="9"/>
        <v>0.00051</v>
      </c>
      <c r="U61" s="54">
        <f>VLOOKUP($C61,'Équipes 1er cycle'!$A$6:$G$200,7,FALSE)</f>
        <v>0</v>
      </c>
      <c r="V61" s="54">
        <f t="shared" si="10"/>
        <v>5.1E-05</v>
      </c>
      <c r="W61" s="55"/>
    </row>
    <row r="62" spans="1:23" ht="24" customHeight="1">
      <c r="A62" s="47">
        <f t="shared" si="7"/>
        <v>5E-05</v>
      </c>
      <c r="B62" s="48">
        <f t="shared" si="8"/>
        <v>0.0005</v>
      </c>
      <c r="C62" s="49">
        <f>'Équipes 1er cycle'!$A56</f>
        <v>50</v>
      </c>
      <c r="D62" s="18">
        <f>VLOOKUP($C62,'Équipes 1er cycle'!$A$7:$G$200,2,FALSE)</f>
        <v>0</v>
      </c>
      <c r="E62" s="18">
        <f>VLOOKUP($C62,'Équipes 1er cycle'!$A$7:$G$200,3,FALSE)</f>
        <v>0</v>
      </c>
      <c r="F62" s="50">
        <f>VLOOKUP($C62,'Équipes 1er cycle'!$A$7:$G$200,4,FALSE)</f>
        <v>0</v>
      </c>
      <c r="G62" s="51"/>
      <c r="H62" s="51"/>
      <c r="I62" s="52"/>
      <c r="J62" s="17">
        <f>VLOOKUP($C62,'Équipes 1er cycle'!$A$6:$G$200,5,FALSE)</f>
        <v>0</v>
      </c>
      <c r="K62" s="52"/>
      <c r="L62" s="82">
        <f t="shared" si="5"/>
        <v>0</v>
      </c>
      <c r="M62" s="51"/>
      <c r="N62" s="51"/>
      <c r="O62" s="52"/>
      <c r="P62" s="17">
        <f>VLOOKUP($C62,'Équipes 1er cycle'!$A$6:$G$200,5,FALSE)</f>
        <v>0</v>
      </c>
      <c r="Q62" s="52"/>
      <c r="R62" s="82">
        <f t="shared" si="6"/>
        <v>0</v>
      </c>
      <c r="S62" s="53">
        <f t="shared" si="0"/>
        <v>0</v>
      </c>
      <c r="T62" s="53">
        <f t="shared" si="9"/>
        <v>0.0005</v>
      </c>
      <c r="U62" s="54">
        <f>VLOOKUP($C62,'Équipes 1er cycle'!$A$6:$G$200,7,FALSE)</f>
        <v>0</v>
      </c>
      <c r="V62" s="54">
        <f t="shared" si="10"/>
        <v>5E-05</v>
      </c>
      <c r="W62" s="55"/>
    </row>
    <row r="63" spans="1:23" ht="24" customHeight="1">
      <c r="A63" s="47">
        <f t="shared" si="7"/>
        <v>4.9E-05</v>
      </c>
      <c r="B63" s="48">
        <f t="shared" si="8"/>
        <v>0.00049</v>
      </c>
      <c r="C63" s="49">
        <f>'Équipes 1er cycle'!$A57</f>
        <v>51</v>
      </c>
      <c r="D63" s="18">
        <f>VLOOKUP($C63,'Équipes 1er cycle'!$A$7:$G$200,2,FALSE)</f>
        <v>0</v>
      </c>
      <c r="E63" s="18">
        <f>VLOOKUP($C63,'Équipes 1er cycle'!$A$7:$G$200,3,FALSE)</f>
        <v>0</v>
      </c>
      <c r="F63" s="50">
        <f>VLOOKUP($C63,'Équipes 1er cycle'!$A$7:$G$200,4,FALSE)</f>
        <v>0</v>
      </c>
      <c r="G63" s="51"/>
      <c r="H63" s="51"/>
      <c r="I63" s="52"/>
      <c r="J63" s="17">
        <f>VLOOKUP($C63,'Équipes 1er cycle'!$A$6:$G$200,5,FALSE)</f>
        <v>0</v>
      </c>
      <c r="K63" s="52"/>
      <c r="L63" s="82">
        <f t="shared" si="5"/>
        <v>0</v>
      </c>
      <c r="M63" s="51"/>
      <c r="N63" s="51"/>
      <c r="O63" s="52"/>
      <c r="P63" s="17">
        <f>VLOOKUP($C63,'Équipes 1er cycle'!$A$6:$G$200,5,FALSE)</f>
        <v>0</v>
      </c>
      <c r="Q63" s="52"/>
      <c r="R63" s="82">
        <f t="shared" si="6"/>
        <v>0</v>
      </c>
      <c r="S63" s="53">
        <f t="shared" si="0"/>
        <v>0</v>
      </c>
      <c r="T63" s="53">
        <f t="shared" si="9"/>
        <v>0.00049</v>
      </c>
      <c r="U63" s="54">
        <f>VLOOKUP($C63,'Équipes 1er cycle'!$A$6:$G$200,7,FALSE)</f>
        <v>0</v>
      </c>
      <c r="V63" s="54">
        <f t="shared" si="10"/>
        <v>4.9E-05</v>
      </c>
      <c r="W63" s="55"/>
    </row>
    <row r="64" spans="1:23" ht="24" customHeight="1">
      <c r="A64" s="47">
        <f t="shared" si="7"/>
        <v>4.8E-05</v>
      </c>
      <c r="B64" s="48">
        <f t="shared" si="8"/>
        <v>0.00048</v>
      </c>
      <c r="C64" s="49">
        <f>'Équipes 1er cycle'!$A58</f>
        <v>52</v>
      </c>
      <c r="D64" s="18">
        <f>VLOOKUP($C64,'Équipes 1er cycle'!$A$7:$G$200,2,FALSE)</f>
        <v>0</v>
      </c>
      <c r="E64" s="18">
        <f>VLOOKUP($C64,'Équipes 1er cycle'!$A$7:$G$200,3,FALSE)</f>
        <v>0</v>
      </c>
      <c r="F64" s="50">
        <f>VLOOKUP($C64,'Équipes 1er cycle'!$A$7:$G$200,4,FALSE)</f>
        <v>0</v>
      </c>
      <c r="G64" s="51"/>
      <c r="H64" s="51"/>
      <c r="I64" s="52"/>
      <c r="J64" s="17">
        <f>VLOOKUP($C64,'Équipes 1er cycle'!$A$6:$G$200,5,FALSE)</f>
        <v>0</v>
      </c>
      <c r="K64" s="52"/>
      <c r="L64" s="82">
        <f t="shared" si="5"/>
        <v>0</v>
      </c>
      <c r="M64" s="51"/>
      <c r="N64" s="51"/>
      <c r="O64" s="52"/>
      <c r="P64" s="17">
        <f>VLOOKUP($C64,'Équipes 1er cycle'!$A$6:$G$200,5,FALSE)</f>
        <v>0</v>
      </c>
      <c r="Q64" s="52"/>
      <c r="R64" s="82">
        <f t="shared" si="6"/>
        <v>0</v>
      </c>
      <c r="S64" s="53">
        <f t="shared" si="0"/>
        <v>0</v>
      </c>
      <c r="T64" s="53">
        <f t="shared" si="9"/>
        <v>0.00048</v>
      </c>
      <c r="U64" s="54">
        <f>VLOOKUP($C64,'Équipes 1er cycle'!$A$6:$G$200,7,FALSE)</f>
        <v>0</v>
      </c>
      <c r="V64" s="54">
        <f t="shared" si="10"/>
        <v>4.8E-05</v>
      </c>
      <c r="W64" s="55"/>
    </row>
    <row r="65" spans="1:23" ht="24" customHeight="1">
      <c r="A65" s="47">
        <f t="shared" si="7"/>
        <v>4.7E-05</v>
      </c>
      <c r="B65" s="48">
        <f t="shared" si="8"/>
        <v>0.00047</v>
      </c>
      <c r="C65" s="49">
        <f>'Équipes 1er cycle'!$A59</f>
        <v>53</v>
      </c>
      <c r="D65" s="18">
        <f>VLOOKUP($C65,'Équipes 1er cycle'!$A$7:$G$200,2,FALSE)</f>
        <v>0</v>
      </c>
      <c r="E65" s="18">
        <f>VLOOKUP($C65,'Équipes 1er cycle'!$A$7:$G$200,3,FALSE)</f>
        <v>0</v>
      </c>
      <c r="F65" s="50">
        <f>VLOOKUP($C65,'Équipes 1er cycle'!$A$7:$G$200,4,FALSE)</f>
        <v>0</v>
      </c>
      <c r="G65" s="51"/>
      <c r="H65" s="51"/>
      <c r="I65" s="52"/>
      <c r="J65" s="17">
        <f>VLOOKUP($C65,'Équipes 1er cycle'!$A$6:$G$200,5,FALSE)</f>
        <v>0</v>
      </c>
      <c r="K65" s="52"/>
      <c r="L65" s="82">
        <f t="shared" si="5"/>
        <v>0</v>
      </c>
      <c r="M65" s="51"/>
      <c r="N65" s="51"/>
      <c r="O65" s="52"/>
      <c r="P65" s="17">
        <f>VLOOKUP($C65,'Équipes 1er cycle'!$A$6:$G$200,5,FALSE)</f>
        <v>0</v>
      </c>
      <c r="Q65" s="52"/>
      <c r="R65" s="82">
        <f t="shared" si="6"/>
        <v>0</v>
      </c>
      <c r="S65" s="53">
        <f t="shared" si="0"/>
        <v>0</v>
      </c>
      <c r="T65" s="53">
        <f t="shared" si="9"/>
        <v>0.00047</v>
      </c>
      <c r="U65" s="54">
        <f>VLOOKUP($C65,'Équipes 1er cycle'!$A$6:$G$200,7,FALSE)</f>
        <v>0</v>
      </c>
      <c r="V65" s="54">
        <f t="shared" si="10"/>
        <v>4.7E-05</v>
      </c>
      <c r="W65" s="55"/>
    </row>
    <row r="66" spans="1:23" ht="24" customHeight="1">
      <c r="A66" s="47">
        <f t="shared" si="7"/>
        <v>4.6E-05</v>
      </c>
      <c r="B66" s="48">
        <f t="shared" si="8"/>
        <v>0.00046</v>
      </c>
      <c r="C66" s="49">
        <f>'Équipes 1er cycle'!$A60</f>
        <v>54</v>
      </c>
      <c r="D66" s="18">
        <f>VLOOKUP($C66,'Équipes 1er cycle'!$A$7:$G$200,2,FALSE)</f>
        <v>0</v>
      </c>
      <c r="E66" s="18">
        <f>VLOOKUP($C66,'Équipes 1er cycle'!$A$7:$G$200,3,FALSE)</f>
        <v>0</v>
      </c>
      <c r="F66" s="50">
        <f>VLOOKUP($C66,'Équipes 1er cycle'!$A$7:$G$200,4,FALSE)</f>
        <v>0</v>
      </c>
      <c r="G66" s="51"/>
      <c r="H66" s="51"/>
      <c r="I66" s="52"/>
      <c r="J66" s="17">
        <f>VLOOKUP($C66,'Équipes 1er cycle'!$A$6:$G$200,5,FALSE)</f>
        <v>0</v>
      </c>
      <c r="K66" s="52"/>
      <c r="L66" s="82">
        <f t="shared" si="5"/>
        <v>0</v>
      </c>
      <c r="M66" s="51"/>
      <c r="N66" s="51"/>
      <c r="O66" s="52"/>
      <c r="P66" s="17">
        <f>VLOOKUP($C66,'Équipes 1er cycle'!$A$6:$G$200,5,FALSE)</f>
        <v>0</v>
      </c>
      <c r="Q66" s="52"/>
      <c r="R66" s="82">
        <f t="shared" si="6"/>
        <v>0</v>
      </c>
      <c r="S66" s="53">
        <f t="shared" si="0"/>
        <v>0</v>
      </c>
      <c r="T66" s="53">
        <f t="shared" si="9"/>
        <v>0.00046</v>
      </c>
      <c r="U66" s="54">
        <f>VLOOKUP($C66,'Équipes 1er cycle'!$A$6:$G$200,7,FALSE)</f>
        <v>0</v>
      </c>
      <c r="V66" s="54">
        <f t="shared" si="10"/>
        <v>4.6E-05</v>
      </c>
      <c r="W66" s="55"/>
    </row>
    <row r="67" spans="1:23" ht="24" customHeight="1">
      <c r="A67" s="47">
        <f t="shared" si="7"/>
        <v>4.5E-05</v>
      </c>
      <c r="B67" s="48">
        <f t="shared" si="8"/>
        <v>0.00045</v>
      </c>
      <c r="C67" s="49">
        <f>'Équipes 1er cycle'!$A61</f>
        <v>55</v>
      </c>
      <c r="D67" s="18">
        <f>VLOOKUP($C67,'Équipes 1er cycle'!$A$7:$G$200,2,FALSE)</f>
        <v>0</v>
      </c>
      <c r="E67" s="18">
        <f>VLOOKUP($C67,'Équipes 1er cycle'!$A$7:$G$200,3,FALSE)</f>
        <v>0</v>
      </c>
      <c r="F67" s="50">
        <f>VLOOKUP($C67,'Équipes 1er cycle'!$A$7:$G$200,4,FALSE)</f>
        <v>0</v>
      </c>
      <c r="G67" s="51"/>
      <c r="H67" s="51"/>
      <c r="I67" s="52"/>
      <c r="J67" s="17">
        <f>VLOOKUP($C67,'Équipes 1er cycle'!$A$6:$G$200,5,FALSE)</f>
        <v>0</v>
      </c>
      <c r="K67" s="52"/>
      <c r="L67" s="82">
        <f t="shared" si="5"/>
        <v>0</v>
      </c>
      <c r="M67" s="51"/>
      <c r="N67" s="51"/>
      <c r="O67" s="52"/>
      <c r="P67" s="17">
        <f>VLOOKUP($C67,'Équipes 1er cycle'!$A$6:$G$200,5,FALSE)</f>
        <v>0</v>
      </c>
      <c r="Q67" s="52"/>
      <c r="R67" s="82">
        <f t="shared" si="6"/>
        <v>0</v>
      </c>
      <c r="S67" s="53">
        <f t="shared" si="0"/>
        <v>0</v>
      </c>
      <c r="T67" s="53">
        <f t="shared" si="9"/>
        <v>0.00045</v>
      </c>
      <c r="U67" s="54">
        <f>VLOOKUP($C67,'Équipes 1er cycle'!$A$6:$G$200,7,FALSE)</f>
        <v>0</v>
      </c>
      <c r="V67" s="54">
        <f t="shared" si="10"/>
        <v>4.5E-05</v>
      </c>
      <c r="W67" s="55"/>
    </row>
    <row r="68" spans="1:23" ht="24" customHeight="1">
      <c r="A68" s="47">
        <f t="shared" si="7"/>
        <v>4.4E-05</v>
      </c>
      <c r="B68" s="48">
        <f t="shared" si="8"/>
        <v>0.00044</v>
      </c>
      <c r="C68" s="49">
        <f>'Équipes 1er cycle'!$A62</f>
        <v>56</v>
      </c>
      <c r="D68" s="18">
        <f>VLOOKUP($C68,'Équipes 1er cycle'!$A$7:$G$200,2,FALSE)</f>
        <v>0</v>
      </c>
      <c r="E68" s="18">
        <f>VLOOKUP($C68,'Équipes 1er cycle'!$A$7:$G$200,3,FALSE)</f>
        <v>0</v>
      </c>
      <c r="F68" s="50">
        <f>VLOOKUP($C68,'Équipes 1er cycle'!$A$7:$G$200,4,FALSE)</f>
        <v>0</v>
      </c>
      <c r="G68" s="51"/>
      <c r="H68" s="51"/>
      <c r="I68" s="52"/>
      <c r="J68" s="17">
        <f>VLOOKUP($C68,'Équipes 1er cycle'!$A$6:$G$200,5,FALSE)</f>
        <v>0</v>
      </c>
      <c r="K68" s="52"/>
      <c r="L68" s="82">
        <f t="shared" si="5"/>
        <v>0</v>
      </c>
      <c r="M68" s="51"/>
      <c r="N68" s="51"/>
      <c r="O68" s="52"/>
      <c r="P68" s="17">
        <f>VLOOKUP($C68,'Équipes 1er cycle'!$A$6:$G$200,5,FALSE)</f>
        <v>0</v>
      </c>
      <c r="Q68" s="52"/>
      <c r="R68" s="82">
        <f t="shared" si="6"/>
        <v>0</v>
      </c>
      <c r="S68" s="53">
        <f t="shared" si="0"/>
        <v>0</v>
      </c>
      <c r="T68" s="53">
        <f t="shared" si="9"/>
        <v>0.00044</v>
      </c>
      <c r="U68" s="54">
        <f>VLOOKUP($C68,'Équipes 1er cycle'!$A$6:$G$200,7,FALSE)</f>
        <v>0</v>
      </c>
      <c r="V68" s="54">
        <f t="shared" si="10"/>
        <v>4.4E-05</v>
      </c>
      <c r="W68" s="55"/>
    </row>
    <row r="69" spans="1:23" ht="24" customHeight="1">
      <c r="A69" s="47">
        <f t="shared" si="7"/>
        <v>4.3E-05</v>
      </c>
      <c r="B69" s="48">
        <f t="shared" si="8"/>
        <v>0.00043</v>
      </c>
      <c r="C69" s="49">
        <f>'Équipes 1er cycle'!$A63</f>
        <v>57</v>
      </c>
      <c r="D69" s="18">
        <f>VLOOKUP($C69,'Équipes 1er cycle'!$A$7:$G$200,2,FALSE)</f>
        <v>0</v>
      </c>
      <c r="E69" s="18">
        <f>VLOOKUP($C69,'Équipes 1er cycle'!$A$7:$G$200,3,FALSE)</f>
        <v>0</v>
      </c>
      <c r="F69" s="50">
        <f>VLOOKUP($C69,'Équipes 1er cycle'!$A$7:$G$200,4,FALSE)</f>
        <v>0</v>
      </c>
      <c r="G69" s="51"/>
      <c r="H69" s="51"/>
      <c r="I69" s="52"/>
      <c r="J69" s="17">
        <f>VLOOKUP($C69,'Équipes 1er cycle'!$A$6:$G$200,5,FALSE)</f>
        <v>0</v>
      </c>
      <c r="K69" s="52"/>
      <c r="L69" s="82">
        <f t="shared" si="5"/>
        <v>0</v>
      </c>
      <c r="M69" s="51"/>
      <c r="N69" s="51"/>
      <c r="O69" s="52"/>
      <c r="P69" s="17">
        <f>VLOOKUP($C69,'Équipes 1er cycle'!$A$6:$G$200,5,FALSE)</f>
        <v>0</v>
      </c>
      <c r="Q69" s="52"/>
      <c r="R69" s="82">
        <f t="shared" si="6"/>
        <v>0</v>
      </c>
      <c r="S69" s="53">
        <f t="shared" si="0"/>
        <v>0</v>
      </c>
      <c r="T69" s="53">
        <f t="shared" si="9"/>
        <v>0.00043</v>
      </c>
      <c r="U69" s="54">
        <f>VLOOKUP($C69,'Équipes 1er cycle'!$A$6:$G$200,7,FALSE)</f>
        <v>0</v>
      </c>
      <c r="V69" s="54">
        <f t="shared" si="10"/>
        <v>4.3E-05</v>
      </c>
      <c r="W69" s="55"/>
    </row>
    <row r="70" spans="1:23" ht="24" customHeight="1">
      <c r="A70" s="47">
        <f t="shared" si="7"/>
        <v>4.2E-05</v>
      </c>
      <c r="B70" s="48">
        <f t="shared" si="8"/>
        <v>0.00042</v>
      </c>
      <c r="C70" s="49">
        <f>'Équipes 1er cycle'!$A64</f>
        <v>58</v>
      </c>
      <c r="D70" s="18">
        <f>VLOOKUP($C70,'Équipes 1er cycle'!$A$7:$G$200,2,FALSE)</f>
        <v>0</v>
      </c>
      <c r="E70" s="18">
        <f>VLOOKUP($C70,'Équipes 1er cycle'!$A$7:$G$200,3,FALSE)</f>
        <v>0</v>
      </c>
      <c r="F70" s="50">
        <f>VLOOKUP($C70,'Équipes 1er cycle'!$A$7:$G$200,4,FALSE)</f>
        <v>0</v>
      </c>
      <c r="G70" s="51"/>
      <c r="H70" s="51"/>
      <c r="I70" s="52"/>
      <c r="J70" s="17">
        <f>VLOOKUP($C70,'Équipes 1er cycle'!$A$6:$G$200,5,FALSE)</f>
        <v>0</v>
      </c>
      <c r="K70" s="52"/>
      <c r="L70" s="82">
        <f t="shared" si="5"/>
        <v>0</v>
      </c>
      <c r="M70" s="51"/>
      <c r="N70" s="51"/>
      <c r="O70" s="52"/>
      <c r="P70" s="17">
        <f>VLOOKUP($C70,'Équipes 1er cycle'!$A$6:$G$200,5,FALSE)</f>
        <v>0</v>
      </c>
      <c r="Q70" s="52"/>
      <c r="R70" s="82">
        <f t="shared" si="6"/>
        <v>0</v>
      </c>
      <c r="S70" s="53">
        <f t="shared" si="0"/>
        <v>0</v>
      </c>
      <c r="T70" s="53">
        <f t="shared" si="9"/>
        <v>0.00042</v>
      </c>
      <c r="U70" s="54">
        <f>VLOOKUP($C70,'Équipes 1er cycle'!$A$6:$G$200,7,FALSE)</f>
        <v>0</v>
      </c>
      <c r="V70" s="54">
        <f t="shared" si="10"/>
        <v>4.2E-05</v>
      </c>
      <c r="W70" s="55"/>
    </row>
    <row r="71" spans="1:23" ht="24" customHeight="1">
      <c r="A71" s="47">
        <f t="shared" si="7"/>
        <v>4.1E-05</v>
      </c>
      <c r="B71" s="48">
        <f t="shared" si="8"/>
        <v>0.00041</v>
      </c>
      <c r="C71" s="49">
        <f>'Équipes 1er cycle'!$A65</f>
        <v>59</v>
      </c>
      <c r="D71" s="18">
        <f>VLOOKUP($C71,'Équipes 1er cycle'!$A$7:$G$200,2,FALSE)</f>
        <v>0</v>
      </c>
      <c r="E71" s="18">
        <f>VLOOKUP($C71,'Équipes 1er cycle'!$A$7:$G$200,3,FALSE)</f>
        <v>0</v>
      </c>
      <c r="F71" s="50">
        <f>VLOOKUP($C71,'Équipes 1er cycle'!$A$7:$G$200,4,FALSE)</f>
        <v>0</v>
      </c>
      <c r="G71" s="51"/>
      <c r="H71" s="51"/>
      <c r="I71" s="52"/>
      <c r="J71" s="17">
        <f>VLOOKUP($C71,'Équipes 1er cycle'!$A$6:$G$200,5,FALSE)</f>
        <v>0</v>
      </c>
      <c r="K71" s="52"/>
      <c r="L71" s="82">
        <f t="shared" si="5"/>
        <v>0</v>
      </c>
      <c r="M71" s="51"/>
      <c r="N71" s="51"/>
      <c r="O71" s="52"/>
      <c r="P71" s="17">
        <f>VLOOKUP($C71,'Équipes 1er cycle'!$A$6:$G$200,5,FALSE)</f>
        <v>0</v>
      </c>
      <c r="Q71" s="52"/>
      <c r="R71" s="82">
        <f t="shared" si="6"/>
        <v>0</v>
      </c>
      <c r="S71" s="53">
        <f t="shared" si="0"/>
        <v>0</v>
      </c>
      <c r="T71" s="53">
        <f t="shared" si="9"/>
        <v>0.00041</v>
      </c>
      <c r="U71" s="54">
        <f>VLOOKUP($C71,'Équipes 1er cycle'!$A$6:$G$200,7,FALSE)</f>
        <v>0</v>
      </c>
      <c r="V71" s="54">
        <f t="shared" si="10"/>
        <v>4.1E-05</v>
      </c>
      <c r="W71" s="55"/>
    </row>
    <row r="72" spans="1:23" ht="24" customHeight="1">
      <c r="A72" s="47">
        <f t="shared" si="7"/>
        <v>4E-05</v>
      </c>
      <c r="B72" s="48">
        <f t="shared" si="8"/>
        <v>0.0004</v>
      </c>
      <c r="C72" s="49">
        <f>'Équipes 1er cycle'!$A66</f>
        <v>60</v>
      </c>
      <c r="D72" s="18">
        <f>VLOOKUP($C72,'Équipes 1er cycle'!$A$7:$G$200,2,FALSE)</f>
        <v>0</v>
      </c>
      <c r="E72" s="18">
        <f>VLOOKUP($C72,'Équipes 1er cycle'!$A$7:$G$200,3,FALSE)</f>
        <v>0</v>
      </c>
      <c r="F72" s="50">
        <f>VLOOKUP($C72,'Équipes 1er cycle'!$A$7:$G$200,4,FALSE)</f>
        <v>0</v>
      </c>
      <c r="G72" s="51"/>
      <c r="H72" s="51"/>
      <c r="I72" s="52"/>
      <c r="J72" s="17">
        <f>VLOOKUP($C72,'Équipes 1er cycle'!$A$6:$G$200,5,FALSE)</f>
        <v>0</v>
      </c>
      <c r="K72" s="52"/>
      <c r="L72" s="82">
        <f t="shared" si="5"/>
        <v>0</v>
      </c>
      <c r="M72" s="51"/>
      <c r="N72" s="51"/>
      <c r="O72" s="52"/>
      <c r="P72" s="17">
        <f>VLOOKUP($C72,'Équipes 1er cycle'!$A$6:$G$200,5,FALSE)</f>
        <v>0</v>
      </c>
      <c r="Q72" s="52"/>
      <c r="R72" s="82">
        <f t="shared" si="6"/>
        <v>0</v>
      </c>
      <c r="S72" s="53">
        <f t="shared" si="0"/>
        <v>0</v>
      </c>
      <c r="T72" s="53">
        <f t="shared" si="9"/>
        <v>0.0004</v>
      </c>
      <c r="U72" s="54">
        <f>VLOOKUP($C72,'Équipes 1er cycle'!$A$6:$G$200,7,FALSE)</f>
        <v>0</v>
      </c>
      <c r="V72" s="54">
        <f t="shared" si="10"/>
        <v>4E-05</v>
      </c>
      <c r="W72" s="55"/>
    </row>
    <row r="73" spans="1:23" ht="24" customHeight="1">
      <c r="A73" s="47">
        <f t="shared" si="7"/>
        <v>3.9E-05</v>
      </c>
      <c r="B73" s="48">
        <f t="shared" si="8"/>
        <v>0.00039</v>
      </c>
      <c r="C73" s="49">
        <f>'Équipes 1er cycle'!$A67</f>
        <v>61</v>
      </c>
      <c r="D73" s="18">
        <f>VLOOKUP($C73,'Équipes 1er cycle'!$A$7:$G$200,2,FALSE)</f>
        <v>0</v>
      </c>
      <c r="E73" s="18">
        <f>VLOOKUP($C73,'Équipes 1er cycle'!$A$7:$G$200,3,FALSE)</f>
        <v>0</v>
      </c>
      <c r="F73" s="50">
        <f>VLOOKUP($C73,'Équipes 1er cycle'!$A$7:$G$200,4,FALSE)</f>
        <v>0</v>
      </c>
      <c r="G73" s="51"/>
      <c r="H73" s="51"/>
      <c r="I73" s="52"/>
      <c r="J73" s="17">
        <f>VLOOKUP($C73,'Équipes 1er cycle'!$A$6:$G$200,5,FALSE)</f>
        <v>0</v>
      </c>
      <c r="K73" s="52"/>
      <c r="L73" s="82">
        <f t="shared" si="5"/>
        <v>0</v>
      </c>
      <c r="M73" s="51"/>
      <c r="N73" s="51"/>
      <c r="O73" s="52"/>
      <c r="P73" s="17">
        <f>VLOOKUP($C73,'Équipes 1er cycle'!$A$6:$G$200,5,FALSE)</f>
        <v>0</v>
      </c>
      <c r="Q73" s="52"/>
      <c r="R73" s="82">
        <f t="shared" si="6"/>
        <v>0</v>
      </c>
      <c r="S73" s="53">
        <f t="shared" si="0"/>
        <v>0</v>
      </c>
      <c r="T73" s="53">
        <f t="shared" si="9"/>
        <v>0.00039</v>
      </c>
      <c r="U73" s="54">
        <f>VLOOKUP($C73,'Équipes 1er cycle'!$A$6:$G$200,7,FALSE)</f>
        <v>0</v>
      </c>
      <c r="V73" s="54">
        <f t="shared" si="10"/>
        <v>3.9E-05</v>
      </c>
      <c r="W73" s="55"/>
    </row>
    <row r="74" spans="1:23" ht="24" customHeight="1">
      <c r="A74" s="47">
        <f t="shared" si="7"/>
        <v>3.8E-05</v>
      </c>
      <c r="B74" s="48">
        <f t="shared" si="8"/>
        <v>0.00038</v>
      </c>
      <c r="C74" s="49">
        <f>'Équipes 1er cycle'!$A68</f>
        <v>62</v>
      </c>
      <c r="D74" s="18">
        <f>VLOOKUP($C74,'Équipes 1er cycle'!$A$7:$G$200,2,FALSE)</f>
        <v>0</v>
      </c>
      <c r="E74" s="18">
        <f>VLOOKUP($C74,'Équipes 1er cycle'!$A$7:$G$200,3,FALSE)</f>
        <v>0</v>
      </c>
      <c r="F74" s="50">
        <f>VLOOKUP($C74,'Équipes 1er cycle'!$A$7:$G$200,4,FALSE)</f>
        <v>0</v>
      </c>
      <c r="G74" s="51"/>
      <c r="H74" s="51"/>
      <c r="I74" s="52"/>
      <c r="J74" s="17">
        <f>VLOOKUP($C74,'Équipes 1er cycle'!$A$6:$G$200,5,FALSE)</f>
        <v>0</v>
      </c>
      <c r="K74" s="52"/>
      <c r="L74" s="82">
        <f t="shared" si="5"/>
        <v>0</v>
      </c>
      <c r="M74" s="51"/>
      <c r="N74" s="51"/>
      <c r="O74" s="52"/>
      <c r="P74" s="17">
        <f>VLOOKUP($C74,'Équipes 1er cycle'!$A$6:$G$200,5,FALSE)</f>
        <v>0</v>
      </c>
      <c r="Q74" s="52"/>
      <c r="R74" s="82">
        <f t="shared" si="6"/>
        <v>0</v>
      </c>
      <c r="S74" s="53">
        <f t="shared" si="0"/>
        <v>0</v>
      </c>
      <c r="T74" s="53">
        <f t="shared" si="9"/>
        <v>0.00038</v>
      </c>
      <c r="U74" s="54">
        <f>VLOOKUP($C74,'Équipes 1er cycle'!$A$6:$G$200,7,FALSE)</f>
        <v>0</v>
      </c>
      <c r="V74" s="54">
        <f t="shared" si="10"/>
        <v>3.8E-05</v>
      </c>
      <c r="W74" s="55"/>
    </row>
    <row r="75" spans="1:23" ht="24" customHeight="1">
      <c r="A75" s="47">
        <f t="shared" si="7"/>
        <v>3.7E-05</v>
      </c>
      <c r="B75" s="48">
        <f t="shared" si="8"/>
        <v>0.00037</v>
      </c>
      <c r="C75" s="49">
        <f>'Équipes 1er cycle'!$A69</f>
        <v>63</v>
      </c>
      <c r="D75" s="18">
        <f>VLOOKUP($C75,'Équipes 1er cycle'!$A$7:$G$200,2,FALSE)</f>
        <v>0</v>
      </c>
      <c r="E75" s="18">
        <f>VLOOKUP($C75,'Équipes 1er cycle'!$A$7:$G$200,3,FALSE)</f>
        <v>0</v>
      </c>
      <c r="F75" s="50">
        <f>VLOOKUP($C75,'Équipes 1er cycle'!$A$7:$G$200,4,FALSE)</f>
        <v>0</v>
      </c>
      <c r="G75" s="51"/>
      <c r="H75" s="51"/>
      <c r="I75" s="52"/>
      <c r="J75" s="17">
        <f>VLOOKUP($C75,'Équipes 1er cycle'!$A$6:$G$200,5,FALSE)</f>
        <v>0</v>
      </c>
      <c r="K75" s="52"/>
      <c r="L75" s="82">
        <f t="shared" si="5"/>
        <v>0</v>
      </c>
      <c r="M75" s="51"/>
      <c r="N75" s="51"/>
      <c r="O75" s="52"/>
      <c r="P75" s="17">
        <f>VLOOKUP($C75,'Équipes 1er cycle'!$A$6:$G$200,5,FALSE)</f>
        <v>0</v>
      </c>
      <c r="Q75" s="52"/>
      <c r="R75" s="82">
        <f t="shared" si="6"/>
        <v>0</v>
      </c>
      <c r="S75" s="53">
        <f t="shared" si="0"/>
        <v>0</v>
      </c>
      <c r="T75" s="53">
        <f t="shared" si="9"/>
        <v>0.00037</v>
      </c>
      <c r="U75" s="54">
        <f>VLOOKUP($C75,'Équipes 1er cycle'!$A$6:$G$200,7,FALSE)</f>
        <v>0</v>
      </c>
      <c r="V75" s="54">
        <f t="shared" si="10"/>
        <v>3.7E-05</v>
      </c>
      <c r="W75" s="55"/>
    </row>
    <row r="76" spans="1:23" ht="24" customHeight="1">
      <c r="A76" s="47">
        <f t="shared" si="7"/>
        <v>3.6E-05</v>
      </c>
      <c r="B76" s="48">
        <f t="shared" si="8"/>
        <v>0.00036</v>
      </c>
      <c r="C76" s="49">
        <f>'Équipes 1er cycle'!$A70</f>
        <v>64</v>
      </c>
      <c r="D76" s="18">
        <f>VLOOKUP($C76,'Équipes 1er cycle'!$A$7:$G$200,2,FALSE)</f>
        <v>0</v>
      </c>
      <c r="E76" s="18">
        <f>VLOOKUP($C76,'Équipes 1er cycle'!$A$7:$G$200,3,FALSE)</f>
        <v>0</v>
      </c>
      <c r="F76" s="50">
        <f>VLOOKUP($C76,'Équipes 1er cycle'!$A$7:$G$200,4,FALSE)</f>
        <v>0</v>
      </c>
      <c r="G76" s="51"/>
      <c r="H76" s="51"/>
      <c r="I76" s="52"/>
      <c r="J76" s="17">
        <f>VLOOKUP($C76,'Équipes 1er cycle'!$A$6:$G$200,5,FALSE)</f>
        <v>0</v>
      </c>
      <c r="K76" s="52"/>
      <c r="L76" s="82">
        <f t="shared" si="5"/>
        <v>0</v>
      </c>
      <c r="M76" s="51"/>
      <c r="N76" s="51"/>
      <c r="O76" s="52"/>
      <c r="P76" s="17">
        <f>VLOOKUP($C76,'Équipes 1er cycle'!$A$6:$G$200,5,FALSE)</f>
        <v>0</v>
      </c>
      <c r="Q76" s="52"/>
      <c r="R76" s="82">
        <f t="shared" si="6"/>
        <v>0</v>
      </c>
      <c r="S76" s="53">
        <f t="shared" si="0"/>
        <v>0</v>
      </c>
      <c r="T76" s="53">
        <f t="shared" si="9"/>
        <v>0.00036</v>
      </c>
      <c r="U76" s="54">
        <f>VLOOKUP($C76,'Équipes 1er cycle'!$A$6:$G$200,7,FALSE)</f>
        <v>0</v>
      </c>
      <c r="V76" s="54">
        <f t="shared" si="10"/>
        <v>3.6E-05</v>
      </c>
      <c r="W76" s="55"/>
    </row>
    <row r="77" spans="1:23" ht="24" customHeight="1">
      <c r="A77" s="47">
        <f t="shared" si="7"/>
        <v>3.5E-05</v>
      </c>
      <c r="B77" s="48">
        <f t="shared" si="8"/>
        <v>0.00035</v>
      </c>
      <c r="C77" s="49">
        <f>'Équipes 1er cycle'!$A71</f>
        <v>65</v>
      </c>
      <c r="D77" s="18">
        <f>VLOOKUP($C77,'Équipes 1er cycle'!$A$7:$G$200,2,FALSE)</f>
        <v>0</v>
      </c>
      <c r="E77" s="18">
        <f>VLOOKUP($C77,'Équipes 1er cycle'!$A$7:$G$200,3,FALSE)</f>
        <v>0</v>
      </c>
      <c r="F77" s="50">
        <f>VLOOKUP($C77,'Équipes 1er cycle'!$A$7:$G$200,4,FALSE)</f>
        <v>0</v>
      </c>
      <c r="G77" s="51"/>
      <c r="H77" s="51"/>
      <c r="I77" s="52"/>
      <c r="J77" s="17">
        <f>VLOOKUP($C77,'Équipes 1er cycle'!$A$6:$G$200,5,FALSE)</f>
        <v>0</v>
      </c>
      <c r="K77" s="52"/>
      <c r="L77" s="82">
        <f t="shared" si="5"/>
        <v>0</v>
      </c>
      <c r="M77" s="51"/>
      <c r="N77" s="51"/>
      <c r="O77" s="52"/>
      <c r="P77" s="17">
        <f>VLOOKUP($C77,'Équipes 1er cycle'!$A$6:$G$200,5,FALSE)</f>
        <v>0</v>
      </c>
      <c r="Q77" s="52"/>
      <c r="R77" s="82">
        <f t="shared" si="6"/>
        <v>0</v>
      </c>
      <c r="S77" s="53">
        <f t="shared" si="0"/>
        <v>0</v>
      </c>
      <c r="T77" s="53">
        <f aca="true" t="shared" si="11" ref="T77:T112">$S77+(100-$C77)/100000</f>
        <v>0.00035</v>
      </c>
      <c r="U77" s="54">
        <f>VLOOKUP($C77,'Équipes 1er cycle'!$A$6:$G$200,7,FALSE)</f>
        <v>0</v>
      </c>
      <c r="V77" s="54">
        <f aca="true" t="shared" si="12" ref="V77:V112">_xlfn.IFERROR((85*$S77/$S$10+$U77)+IF($W77="",0,1/$W77/1000),0)+(100-$C77)/1000000</f>
        <v>3.5E-05</v>
      </c>
      <c r="W77" s="55"/>
    </row>
    <row r="78" spans="1:23" ht="24" customHeight="1">
      <c r="A78" s="47">
        <f t="shared" si="7"/>
        <v>3.4E-05</v>
      </c>
      <c r="B78" s="48">
        <f t="shared" si="8"/>
        <v>0.00034</v>
      </c>
      <c r="C78" s="49">
        <f>'Équipes 1er cycle'!$A72</f>
        <v>66</v>
      </c>
      <c r="D78" s="18">
        <f>VLOOKUP($C78,'Équipes 1er cycle'!$A$7:$G$200,2,FALSE)</f>
        <v>0</v>
      </c>
      <c r="E78" s="18">
        <f>VLOOKUP($C78,'Équipes 1er cycle'!$A$7:$G$200,3,FALSE)</f>
        <v>0</v>
      </c>
      <c r="F78" s="50">
        <f>VLOOKUP($C78,'Équipes 1er cycle'!$A$7:$G$200,4,FALSE)</f>
        <v>0</v>
      </c>
      <c r="G78" s="51"/>
      <c r="H78" s="51"/>
      <c r="I78" s="52"/>
      <c r="J78" s="17">
        <f>VLOOKUP($C78,'Équipes 1er cycle'!$A$6:$G$200,5,FALSE)</f>
        <v>0</v>
      </c>
      <c r="K78" s="52"/>
      <c r="L78" s="82">
        <f aca="true" t="shared" si="13" ref="L78:L112">_xlfn.IFERROR(70*(1-IF(OR(G78="",G78&gt;1000,AND(G78&gt;500,H78="x")),1000,IF(H78="x",2,1)*G78)/1000)+30*IF(OR(I78&lt;10,K78="x"),0,J78/(I78-3)),0)</f>
        <v>0</v>
      </c>
      <c r="M78" s="51"/>
      <c r="N78" s="51"/>
      <c r="O78" s="52"/>
      <c r="P78" s="17">
        <f>VLOOKUP($C78,'Équipes 1er cycle'!$A$6:$G$200,5,FALSE)</f>
        <v>0</v>
      </c>
      <c r="Q78" s="52"/>
      <c r="R78" s="82">
        <f aca="true" t="shared" si="14" ref="R78:R112">_xlfn.IFERROR(70*(1-IF(OR(M78="",M78&gt;1000,AND(M78&gt;500,N78="x")),1000,IF(N78="x",2,1)*M78)/1000)+30*IF(OR(O78&lt;10,Q78="x"),0,P78/(O78-3)),0)</f>
        <v>0</v>
      </c>
      <c r="S78" s="53">
        <f t="shared" si="0"/>
        <v>0</v>
      </c>
      <c r="T78" s="53">
        <f t="shared" si="11"/>
        <v>0.00034</v>
      </c>
      <c r="U78" s="54">
        <f>VLOOKUP($C78,'Équipes 1er cycle'!$A$6:$G$200,7,FALSE)</f>
        <v>0</v>
      </c>
      <c r="V78" s="54">
        <f t="shared" si="12"/>
        <v>3.4E-05</v>
      </c>
      <c r="W78" s="55"/>
    </row>
    <row r="79" spans="1:23" ht="24" customHeight="1">
      <c r="A79" s="47">
        <f t="shared" si="7"/>
        <v>3.3E-05</v>
      </c>
      <c r="B79" s="48">
        <f t="shared" si="8"/>
        <v>0.00033</v>
      </c>
      <c r="C79" s="49">
        <f>'Équipes 1er cycle'!$A73</f>
        <v>67</v>
      </c>
      <c r="D79" s="18">
        <f>VLOOKUP($C79,'Équipes 1er cycle'!$A$7:$G$200,2,FALSE)</f>
        <v>0</v>
      </c>
      <c r="E79" s="18">
        <f>VLOOKUP($C79,'Équipes 1er cycle'!$A$7:$G$200,3,FALSE)</f>
        <v>0</v>
      </c>
      <c r="F79" s="50">
        <f>VLOOKUP($C79,'Équipes 1er cycle'!$A$7:$G$200,4,FALSE)</f>
        <v>0</v>
      </c>
      <c r="G79" s="51"/>
      <c r="H79" s="51"/>
      <c r="I79" s="52"/>
      <c r="J79" s="17">
        <f>VLOOKUP($C79,'Équipes 1er cycle'!$A$6:$G$200,5,FALSE)</f>
        <v>0</v>
      </c>
      <c r="K79" s="52"/>
      <c r="L79" s="82">
        <f t="shared" si="13"/>
        <v>0</v>
      </c>
      <c r="M79" s="51"/>
      <c r="N79" s="51"/>
      <c r="O79" s="52"/>
      <c r="P79" s="17">
        <f>VLOOKUP($C79,'Équipes 1er cycle'!$A$6:$G$200,5,FALSE)</f>
        <v>0</v>
      </c>
      <c r="Q79" s="52"/>
      <c r="R79" s="82">
        <f t="shared" si="14"/>
        <v>0</v>
      </c>
      <c r="S79" s="53">
        <f t="shared" si="0"/>
        <v>0</v>
      </c>
      <c r="T79" s="53">
        <f t="shared" si="11"/>
        <v>0.00033</v>
      </c>
      <c r="U79" s="54">
        <f>VLOOKUP($C79,'Équipes 1er cycle'!$A$6:$G$200,7,FALSE)</f>
        <v>0</v>
      </c>
      <c r="V79" s="54">
        <f t="shared" si="12"/>
        <v>3.3E-05</v>
      </c>
      <c r="W79" s="55"/>
    </row>
    <row r="80" spans="1:23" ht="24" customHeight="1">
      <c r="A80" s="47">
        <f t="shared" si="7"/>
        <v>3.2E-05</v>
      </c>
      <c r="B80" s="48">
        <f t="shared" si="8"/>
        <v>0.00032</v>
      </c>
      <c r="C80" s="49">
        <f>'Équipes 1er cycle'!$A74</f>
        <v>68</v>
      </c>
      <c r="D80" s="18">
        <f>VLOOKUP($C80,'Équipes 1er cycle'!$A$7:$G$200,2,FALSE)</f>
        <v>0</v>
      </c>
      <c r="E80" s="18">
        <f>VLOOKUP($C80,'Équipes 1er cycle'!$A$7:$G$200,3,FALSE)</f>
        <v>0</v>
      </c>
      <c r="F80" s="50">
        <f>VLOOKUP($C80,'Équipes 1er cycle'!$A$7:$G$200,4,FALSE)</f>
        <v>0</v>
      </c>
      <c r="G80" s="51"/>
      <c r="H80" s="51"/>
      <c r="I80" s="52"/>
      <c r="J80" s="17">
        <f>VLOOKUP($C80,'Équipes 1er cycle'!$A$6:$G$200,5,FALSE)</f>
        <v>0</v>
      </c>
      <c r="K80" s="52"/>
      <c r="L80" s="82">
        <f t="shared" si="13"/>
        <v>0</v>
      </c>
      <c r="M80" s="51"/>
      <c r="N80" s="51"/>
      <c r="O80" s="52"/>
      <c r="P80" s="17">
        <f>VLOOKUP($C80,'Équipes 1er cycle'!$A$6:$G$200,5,FALSE)</f>
        <v>0</v>
      </c>
      <c r="Q80" s="52"/>
      <c r="R80" s="82">
        <f t="shared" si="14"/>
        <v>0</v>
      </c>
      <c r="S80" s="53">
        <f t="shared" si="0"/>
        <v>0</v>
      </c>
      <c r="T80" s="53">
        <f t="shared" si="11"/>
        <v>0.00032</v>
      </c>
      <c r="U80" s="54">
        <f>VLOOKUP($C80,'Équipes 1er cycle'!$A$6:$G$200,7,FALSE)</f>
        <v>0</v>
      </c>
      <c r="V80" s="54">
        <f t="shared" si="12"/>
        <v>3.2E-05</v>
      </c>
      <c r="W80" s="55"/>
    </row>
    <row r="81" spans="1:23" ht="24" customHeight="1">
      <c r="A81" s="47">
        <f t="shared" si="7"/>
        <v>3.1E-05</v>
      </c>
      <c r="B81" s="48">
        <f t="shared" si="8"/>
        <v>0.00031</v>
      </c>
      <c r="C81" s="49">
        <f>'Équipes 1er cycle'!$A75</f>
        <v>69</v>
      </c>
      <c r="D81" s="18">
        <f>VLOOKUP($C81,'Équipes 1er cycle'!$A$7:$G$200,2,FALSE)</f>
        <v>0</v>
      </c>
      <c r="E81" s="18">
        <f>VLOOKUP($C81,'Équipes 1er cycle'!$A$7:$G$200,3,FALSE)</f>
        <v>0</v>
      </c>
      <c r="F81" s="50">
        <f>VLOOKUP($C81,'Équipes 1er cycle'!$A$7:$G$200,4,FALSE)</f>
        <v>0</v>
      </c>
      <c r="G81" s="51"/>
      <c r="H81" s="51"/>
      <c r="I81" s="52"/>
      <c r="J81" s="17">
        <f>VLOOKUP($C81,'Équipes 1er cycle'!$A$6:$G$200,5,FALSE)</f>
        <v>0</v>
      </c>
      <c r="K81" s="52"/>
      <c r="L81" s="82">
        <f t="shared" si="13"/>
        <v>0</v>
      </c>
      <c r="M81" s="51"/>
      <c r="N81" s="51"/>
      <c r="O81" s="52"/>
      <c r="P81" s="17">
        <f>VLOOKUP($C81,'Équipes 1er cycle'!$A$6:$G$200,5,FALSE)</f>
        <v>0</v>
      </c>
      <c r="Q81" s="52"/>
      <c r="R81" s="82">
        <f t="shared" si="14"/>
        <v>0</v>
      </c>
      <c r="S81" s="53">
        <f t="shared" si="0"/>
        <v>0</v>
      </c>
      <c r="T81" s="53">
        <f t="shared" si="11"/>
        <v>0.00031</v>
      </c>
      <c r="U81" s="54">
        <f>VLOOKUP($C81,'Équipes 1er cycle'!$A$6:$G$200,7,FALSE)</f>
        <v>0</v>
      </c>
      <c r="V81" s="54">
        <f t="shared" si="12"/>
        <v>3.1E-05</v>
      </c>
      <c r="W81" s="55"/>
    </row>
    <row r="82" spans="1:23" ht="24" customHeight="1">
      <c r="A82" s="47">
        <f t="shared" si="7"/>
        <v>3E-05</v>
      </c>
      <c r="B82" s="48">
        <f t="shared" si="8"/>
        <v>0.0003</v>
      </c>
      <c r="C82" s="49">
        <f>'Équipes 1er cycle'!$A76</f>
        <v>70</v>
      </c>
      <c r="D82" s="18">
        <f>VLOOKUP($C82,'Équipes 1er cycle'!$A$7:$G$200,2,FALSE)</f>
        <v>0</v>
      </c>
      <c r="E82" s="18">
        <f>VLOOKUP($C82,'Équipes 1er cycle'!$A$7:$G$200,3,FALSE)</f>
        <v>0</v>
      </c>
      <c r="F82" s="50">
        <f>VLOOKUP($C82,'Équipes 1er cycle'!$A$7:$G$200,4,FALSE)</f>
        <v>0</v>
      </c>
      <c r="G82" s="51"/>
      <c r="H82" s="51"/>
      <c r="I82" s="52"/>
      <c r="J82" s="17">
        <f>VLOOKUP($C82,'Équipes 1er cycle'!$A$6:$G$200,5,FALSE)</f>
        <v>0</v>
      </c>
      <c r="K82" s="52"/>
      <c r="L82" s="82">
        <f t="shared" si="13"/>
        <v>0</v>
      </c>
      <c r="M82" s="51"/>
      <c r="N82" s="51"/>
      <c r="O82" s="52"/>
      <c r="P82" s="17">
        <f>VLOOKUP($C82,'Équipes 1er cycle'!$A$6:$G$200,5,FALSE)</f>
        <v>0</v>
      </c>
      <c r="Q82" s="52"/>
      <c r="R82" s="82">
        <f t="shared" si="14"/>
        <v>0</v>
      </c>
      <c r="S82" s="53">
        <f t="shared" si="0"/>
        <v>0</v>
      </c>
      <c r="T82" s="53">
        <f t="shared" si="11"/>
        <v>0.0003</v>
      </c>
      <c r="U82" s="54">
        <f>VLOOKUP($C82,'Équipes 1er cycle'!$A$6:$G$200,7,FALSE)</f>
        <v>0</v>
      </c>
      <c r="V82" s="54">
        <f t="shared" si="12"/>
        <v>3E-05</v>
      </c>
      <c r="W82" s="55"/>
    </row>
    <row r="83" spans="1:23" ht="24" customHeight="1">
      <c r="A83" s="47">
        <f t="shared" si="7"/>
        <v>2.9E-05</v>
      </c>
      <c r="B83" s="48">
        <f t="shared" si="8"/>
        <v>0.00029</v>
      </c>
      <c r="C83" s="49">
        <f>'Équipes 1er cycle'!$A77</f>
        <v>71</v>
      </c>
      <c r="D83" s="18">
        <f>VLOOKUP($C83,'Équipes 1er cycle'!$A$7:$G$200,2,FALSE)</f>
        <v>0</v>
      </c>
      <c r="E83" s="18">
        <f>VLOOKUP($C83,'Équipes 1er cycle'!$A$7:$G$200,3,FALSE)</f>
        <v>0</v>
      </c>
      <c r="F83" s="50">
        <f>VLOOKUP($C83,'Équipes 1er cycle'!$A$7:$G$200,4,FALSE)</f>
        <v>0</v>
      </c>
      <c r="G83" s="51"/>
      <c r="H83" s="51"/>
      <c r="I83" s="52"/>
      <c r="J83" s="17">
        <f>VLOOKUP($C83,'Équipes 1er cycle'!$A$6:$G$200,5,FALSE)</f>
        <v>0</v>
      </c>
      <c r="K83" s="52"/>
      <c r="L83" s="82">
        <f t="shared" si="13"/>
        <v>0</v>
      </c>
      <c r="M83" s="51"/>
      <c r="N83" s="51"/>
      <c r="O83" s="52"/>
      <c r="P83" s="17">
        <f>VLOOKUP($C83,'Équipes 1er cycle'!$A$6:$G$200,5,FALSE)</f>
        <v>0</v>
      </c>
      <c r="Q83" s="52"/>
      <c r="R83" s="82">
        <f t="shared" si="14"/>
        <v>0</v>
      </c>
      <c r="S83" s="53">
        <f t="shared" si="0"/>
        <v>0</v>
      </c>
      <c r="T83" s="53">
        <f t="shared" si="11"/>
        <v>0.00029</v>
      </c>
      <c r="U83" s="54">
        <f>VLOOKUP($C83,'Équipes 1er cycle'!$A$6:$G$200,7,FALSE)</f>
        <v>0</v>
      </c>
      <c r="V83" s="54">
        <f t="shared" si="12"/>
        <v>2.9E-05</v>
      </c>
      <c r="W83" s="55"/>
    </row>
    <row r="84" spans="1:23" ht="24" customHeight="1">
      <c r="A84" s="47">
        <f t="shared" si="7"/>
        <v>2.8E-05</v>
      </c>
      <c r="B84" s="48">
        <f t="shared" si="8"/>
        <v>0.00028</v>
      </c>
      <c r="C84" s="49">
        <f>'Équipes 1er cycle'!$A78</f>
        <v>72</v>
      </c>
      <c r="D84" s="18">
        <f>VLOOKUP($C84,'Équipes 1er cycle'!$A$7:$G$200,2,FALSE)</f>
        <v>0</v>
      </c>
      <c r="E84" s="18">
        <f>VLOOKUP($C84,'Équipes 1er cycle'!$A$7:$G$200,3,FALSE)</f>
        <v>0</v>
      </c>
      <c r="F84" s="50">
        <f>VLOOKUP($C84,'Équipes 1er cycle'!$A$7:$G$200,4,FALSE)</f>
        <v>0</v>
      </c>
      <c r="G84" s="51"/>
      <c r="H84" s="51"/>
      <c r="I84" s="52"/>
      <c r="J84" s="17">
        <f>VLOOKUP($C84,'Équipes 1er cycle'!$A$6:$G$200,5,FALSE)</f>
        <v>0</v>
      </c>
      <c r="K84" s="52"/>
      <c r="L84" s="82">
        <f t="shared" si="13"/>
        <v>0</v>
      </c>
      <c r="M84" s="51"/>
      <c r="N84" s="51"/>
      <c r="O84" s="52"/>
      <c r="P84" s="17">
        <f>VLOOKUP($C84,'Équipes 1er cycle'!$A$6:$G$200,5,FALSE)</f>
        <v>0</v>
      </c>
      <c r="Q84" s="52"/>
      <c r="R84" s="82">
        <f t="shared" si="14"/>
        <v>0</v>
      </c>
      <c r="S84" s="53">
        <f t="shared" si="0"/>
        <v>0</v>
      </c>
      <c r="T84" s="53">
        <f t="shared" si="11"/>
        <v>0.00028</v>
      </c>
      <c r="U84" s="54">
        <f>VLOOKUP($C84,'Équipes 1er cycle'!$A$6:$G$200,7,FALSE)</f>
        <v>0</v>
      </c>
      <c r="V84" s="54">
        <f t="shared" si="12"/>
        <v>2.8E-05</v>
      </c>
      <c r="W84" s="55"/>
    </row>
    <row r="85" spans="1:23" ht="24" customHeight="1">
      <c r="A85" s="47">
        <f t="shared" si="7"/>
        <v>2.7E-05</v>
      </c>
      <c r="B85" s="48">
        <f t="shared" si="8"/>
        <v>0.00027</v>
      </c>
      <c r="C85" s="49">
        <f>'Équipes 1er cycle'!$A79</f>
        <v>73</v>
      </c>
      <c r="D85" s="18">
        <f>VLOOKUP($C85,'Équipes 1er cycle'!$A$7:$G$200,2,FALSE)</f>
        <v>0</v>
      </c>
      <c r="E85" s="18">
        <f>VLOOKUP($C85,'Équipes 1er cycle'!$A$7:$G$200,3,FALSE)</f>
        <v>0</v>
      </c>
      <c r="F85" s="50">
        <f>VLOOKUP($C85,'Équipes 1er cycle'!$A$7:$G$200,4,FALSE)</f>
        <v>0</v>
      </c>
      <c r="G85" s="51"/>
      <c r="H85" s="51"/>
      <c r="I85" s="52"/>
      <c r="J85" s="17">
        <f>VLOOKUP($C85,'Équipes 1er cycle'!$A$6:$G$200,5,FALSE)</f>
        <v>0</v>
      </c>
      <c r="K85" s="52"/>
      <c r="L85" s="82">
        <f t="shared" si="13"/>
        <v>0</v>
      </c>
      <c r="M85" s="51"/>
      <c r="N85" s="51"/>
      <c r="O85" s="52"/>
      <c r="P85" s="17">
        <f>VLOOKUP($C85,'Équipes 1er cycle'!$A$6:$G$200,5,FALSE)</f>
        <v>0</v>
      </c>
      <c r="Q85" s="52"/>
      <c r="R85" s="82">
        <f t="shared" si="14"/>
        <v>0</v>
      </c>
      <c r="S85" s="53">
        <f t="shared" si="0"/>
        <v>0</v>
      </c>
      <c r="T85" s="53">
        <f t="shared" si="11"/>
        <v>0.00027</v>
      </c>
      <c r="U85" s="54">
        <f>VLOOKUP($C85,'Équipes 1er cycle'!$A$6:$G$200,7,FALSE)</f>
        <v>0</v>
      </c>
      <c r="V85" s="54">
        <f t="shared" si="12"/>
        <v>2.7E-05</v>
      </c>
      <c r="W85" s="55"/>
    </row>
    <row r="86" spans="1:23" ht="24" customHeight="1">
      <c r="A86" s="47">
        <f t="shared" si="7"/>
        <v>2.6E-05</v>
      </c>
      <c r="B86" s="48">
        <f t="shared" si="8"/>
        <v>0.00026</v>
      </c>
      <c r="C86" s="49">
        <f>'Équipes 1er cycle'!$A80</f>
        <v>74</v>
      </c>
      <c r="D86" s="18">
        <f>VLOOKUP($C86,'Équipes 1er cycle'!$A$7:$G$200,2,FALSE)</f>
        <v>0</v>
      </c>
      <c r="E86" s="18">
        <f>VLOOKUP($C86,'Équipes 1er cycle'!$A$7:$G$200,3,FALSE)</f>
        <v>0</v>
      </c>
      <c r="F86" s="50">
        <f>VLOOKUP($C86,'Équipes 1er cycle'!$A$7:$G$200,4,FALSE)</f>
        <v>0</v>
      </c>
      <c r="G86" s="51"/>
      <c r="H86" s="51"/>
      <c r="I86" s="52"/>
      <c r="J86" s="17">
        <f>VLOOKUP($C86,'Équipes 1er cycle'!$A$6:$G$200,5,FALSE)</f>
        <v>0</v>
      </c>
      <c r="K86" s="52"/>
      <c r="L86" s="82">
        <f t="shared" si="13"/>
        <v>0</v>
      </c>
      <c r="M86" s="51"/>
      <c r="N86" s="51"/>
      <c r="O86" s="52"/>
      <c r="P86" s="17">
        <f>VLOOKUP($C86,'Équipes 1er cycle'!$A$6:$G$200,5,FALSE)</f>
        <v>0</v>
      </c>
      <c r="Q86" s="52"/>
      <c r="R86" s="82">
        <f t="shared" si="14"/>
        <v>0</v>
      </c>
      <c r="S86" s="53">
        <f t="shared" si="0"/>
        <v>0</v>
      </c>
      <c r="T86" s="53">
        <f t="shared" si="11"/>
        <v>0.00026</v>
      </c>
      <c r="U86" s="54">
        <f>VLOOKUP($C86,'Équipes 1er cycle'!$A$6:$G$200,7,FALSE)</f>
        <v>0</v>
      </c>
      <c r="V86" s="54">
        <f t="shared" si="12"/>
        <v>2.6E-05</v>
      </c>
      <c r="W86" s="55"/>
    </row>
    <row r="87" spans="1:23" ht="24" customHeight="1">
      <c r="A87" s="47">
        <f t="shared" si="7"/>
        <v>2.5E-05</v>
      </c>
      <c r="B87" s="48">
        <f t="shared" si="8"/>
        <v>0.00025</v>
      </c>
      <c r="C87" s="49">
        <f>'Équipes 1er cycle'!$A81</f>
        <v>75</v>
      </c>
      <c r="D87" s="18">
        <f>VLOOKUP($C87,'Équipes 1er cycle'!$A$7:$G$200,2,FALSE)</f>
        <v>0</v>
      </c>
      <c r="E87" s="18">
        <f>VLOOKUP($C87,'Équipes 1er cycle'!$A$7:$G$200,3,FALSE)</f>
        <v>0</v>
      </c>
      <c r="F87" s="50">
        <f>VLOOKUP($C87,'Équipes 1er cycle'!$A$7:$G$200,4,FALSE)</f>
        <v>0</v>
      </c>
      <c r="G87" s="51"/>
      <c r="H87" s="51"/>
      <c r="I87" s="52"/>
      <c r="J87" s="17">
        <f>VLOOKUP($C87,'Équipes 1er cycle'!$A$6:$G$200,5,FALSE)</f>
        <v>0</v>
      </c>
      <c r="K87" s="52"/>
      <c r="L87" s="82">
        <f t="shared" si="13"/>
        <v>0</v>
      </c>
      <c r="M87" s="51"/>
      <c r="N87" s="51"/>
      <c r="O87" s="52"/>
      <c r="P87" s="17">
        <f>VLOOKUP($C87,'Équipes 1er cycle'!$A$6:$G$200,5,FALSE)</f>
        <v>0</v>
      </c>
      <c r="Q87" s="52"/>
      <c r="R87" s="82">
        <f t="shared" si="14"/>
        <v>0</v>
      </c>
      <c r="S87" s="53">
        <f t="shared" si="0"/>
        <v>0</v>
      </c>
      <c r="T87" s="53">
        <f t="shared" si="11"/>
        <v>0.00025</v>
      </c>
      <c r="U87" s="54">
        <f>VLOOKUP($C87,'Équipes 1er cycle'!$A$6:$G$200,7,FALSE)</f>
        <v>0</v>
      </c>
      <c r="V87" s="54">
        <f t="shared" si="12"/>
        <v>2.5E-05</v>
      </c>
      <c r="W87" s="55"/>
    </row>
    <row r="88" spans="1:23" ht="24" customHeight="1">
      <c r="A88" s="47">
        <f t="shared" si="7"/>
        <v>2.4E-05</v>
      </c>
      <c r="B88" s="48">
        <f t="shared" si="8"/>
        <v>0.00024</v>
      </c>
      <c r="C88" s="49">
        <f>'Équipes 1er cycle'!$A82</f>
        <v>76</v>
      </c>
      <c r="D88" s="18">
        <f>VLOOKUP($C88,'Équipes 1er cycle'!$A$7:$G$200,2,FALSE)</f>
        <v>0</v>
      </c>
      <c r="E88" s="18">
        <f>VLOOKUP($C88,'Équipes 1er cycle'!$A$7:$G$200,3,FALSE)</f>
        <v>0</v>
      </c>
      <c r="F88" s="50">
        <f>VLOOKUP($C88,'Équipes 1er cycle'!$A$7:$G$200,4,FALSE)</f>
        <v>0</v>
      </c>
      <c r="G88" s="51"/>
      <c r="H88" s="51"/>
      <c r="I88" s="52"/>
      <c r="J88" s="17">
        <f>VLOOKUP($C88,'Équipes 1er cycle'!$A$6:$G$200,5,FALSE)</f>
        <v>0</v>
      </c>
      <c r="K88" s="52"/>
      <c r="L88" s="82">
        <f t="shared" si="13"/>
        <v>0</v>
      </c>
      <c r="M88" s="51"/>
      <c r="N88" s="51"/>
      <c r="O88" s="52"/>
      <c r="P88" s="17">
        <f>VLOOKUP($C88,'Équipes 1er cycle'!$A$6:$G$200,5,FALSE)</f>
        <v>0</v>
      </c>
      <c r="Q88" s="52"/>
      <c r="R88" s="82">
        <f t="shared" si="14"/>
        <v>0</v>
      </c>
      <c r="S88" s="53">
        <f t="shared" si="0"/>
        <v>0</v>
      </c>
      <c r="T88" s="53">
        <f t="shared" si="11"/>
        <v>0.00024</v>
      </c>
      <c r="U88" s="54">
        <f>VLOOKUP($C88,'Équipes 1er cycle'!$A$6:$G$200,7,FALSE)</f>
        <v>0</v>
      </c>
      <c r="V88" s="54">
        <f t="shared" si="12"/>
        <v>2.4E-05</v>
      </c>
      <c r="W88" s="55"/>
    </row>
    <row r="89" spans="1:23" ht="24" customHeight="1">
      <c r="A89" s="47">
        <f t="shared" si="7"/>
        <v>2.3E-05</v>
      </c>
      <c r="B89" s="48">
        <f t="shared" si="8"/>
        <v>0.00023</v>
      </c>
      <c r="C89" s="49">
        <f>'Équipes 1er cycle'!$A83</f>
        <v>77</v>
      </c>
      <c r="D89" s="18">
        <f>VLOOKUP($C89,'Équipes 1er cycle'!$A$7:$G$200,2,FALSE)</f>
        <v>0</v>
      </c>
      <c r="E89" s="18">
        <f>VLOOKUP($C89,'Équipes 1er cycle'!$A$7:$G$200,3,FALSE)</f>
        <v>0</v>
      </c>
      <c r="F89" s="50">
        <f>VLOOKUP($C89,'Équipes 1er cycle'!$A$7:$G$200,4,FALSE)</f>
        <v>0</v>
      </c>
      <c r="G89" s="51"/>
      <c r="H89" s="51"/>
      <c r="I89" s="52"/>
      <c r="J89" s="17">
        <f>VLOOKUP($C89,'Équipes 1er cycle'!$A$6:$G$200,5,FALSE)</f>
        <v>0</v>
      </c>
      <c r="K89" s="52"/>
      <c r="L89" s="82">
        <f t="shared" si="13"/>
        <v>0</v>
      </c>
      <c r="M89" s="51"/>
      <c r="N89" s="51"/>
      <c r="O89" s="52"/>
      <c r="P89" s="17">
        <f>VLOOKUP($C89,'Équipes 1er cycle'!$A$6:$G$200,5,FALSE)</f>
        <v>0</v>
      </c>
      <c r="Q89" s="52"/>
      <c r="R89" s="82">
        <f t="shared" si="14"/>
        <v>0</v>
      </c>
      <c r="S89" s="53">
        <f t="shared" si="0"/>
        <v>0</v>
      </c>
      <c r="T89" s="53">
        <f t="shared" si="11"/>
        <v>0.00023</v>
      </c>
      <c r="U89" s="54">
        <f>VLOOKUP($C89,'Équipes 1er cycle'!$A$6:$G$200,7,FALSE)</f>
        <v>0</v>
      </c>
      <c r="V89" s="54">
        <f t="shared" si="12"/>
        <v>2.3E-05</v>
      </c>
      <c r="W89" s="55"/>
    </row>
    <row r="90" spans="1:23" ht="24" customHeight="1">
      <c r="A90" s="47">
        <f t="shared" si="7"/>
        <v>2.2E-05</v>
      </c>
      <c r="B90" s="48">
        <f t="shared" si="8"/>
        <v>0.00022</v>
      </c>
      <c r="C90" s="49">
        <f>'Équipes 1er cycle'!$A84</f>
        <v>78</v>
      </c>
      <c r="D90" s="18">
        <f>VLOOKUP($C90,'Équipes 1er cycle'!$A$7:$G$200,2,FALSE)</f>
        <v>0</v>
      </c>
      <c r="E90" s="18">
        <f>VLOOKUP($C90,'Équipes 1er cycle'!$A$7:$G$200,3,FALSE)</f>
        <v>0</v>
      </c>
      <c r="F90" s="50">
        <f>VLOOKUP($C90,'Équipes 1er cycle'!$A$7:$G$200,4,FALSE)</f>
        <v>0</v>
      </c>
      <c r="G90" s="51"/>
      <c r="H90" s="51"/>
      <c r="I90" s="52"/>
      <c r="J90" s="17">
        <f>VLOOKUP($C90,'Équipes 1er cycle'!$A$6:$G$200,5,FALSE)</f>
        <v>0</v>
      </c>
      <c r="K90" s="52"/>
      <c r="L90" s="82">
        <f t="shared" si="13"/>
        <v>0</v>
      </c>
      <c r="M90" s="51"/>
      <c r="N90" s="51"/>
      <c r="O90" s="52"/>
      <c r="P90" s="17">
        <f>VLOOKUP($C90,'Équipes 1er cycle'!$A$6:$G$200,5,FALSE)</f>
        <v>0</v>
      </c>
      <c r="Q90" s="52"/>
      <c r="R90" s="82">
        <f t="shared" si="14"/>
        <v>0</v>
      </c>
      <c r="S90" s="53">
        <f t="shared" si="0"/>
        <v>0</v>
      </c>
      <c r="T90" s="53">
        <f t="shared" si="11"/>
        <v>0.00022</v>
      </c>
      <c r="U90" s="54">
        <f>VLOOKUP($C90,'Équipes 1er cycle'!$A$6:$G$200,7,FALSE)</f>
        <v>0</v>
      </c>
      <c r="V90" s="54">
        <f t="shared" si="12"/>
        <v>2.2E-05</v>
      </c>
      <c r="W90" s="55"/>
    </row>
    <row r="91" spans="1:23" ht="24" customHeight="1">
      <c r="A91" s="47">
        <f t="shared" si="7"/>
        <v>2.1E-05</v>
      </c>
      <c r="B91" s="48">
        <f t="shared" si="8"/>
        <v>0.00021</v>
      </c>
      <c r="C91" s="49">
        <f>'Équipes 1er cycle'!$A85</f>
        <v>79</v>
      </c>
      <c r="D91" s="18">
        <f>VLOOKUP($C91,'Équipes 1er cycle'!$A$7:$G$200,2,FALSE)</f>
        <v>0</v>
      </c>
      <c r="E91" s="18">
        <f>VLOOKUP($C91,'Équipes 1er cycle'!$A$7:$G$200,3,FALSE)</f>
        <v>0</v>
      </c>
      <c r="F91" s="50">
        <f>VLOOKUP($C91,'Équipes 1er cycle'!$A$7:$G$200,4,FALSE)</f>
        <v>0</v>
      </c>
      <c r="G91" s="51"/>
      <c r="H91" s="51"/>
      <c r="I91" s="52"/>
      <c r="J91" s="17">
        <f>VLOOKUP($C91,'Équipes 1er cycle'!$A$6:$G$200,5,FALSE)</f>
        <v>0</v>
      </c>
      <c r="K91" s="52"/>
      <c r="L91" s="82">
        <f t="shared" si="13"/>
        <v>0</v>
      </c>
      <c r="M91" s="51"/>
      <c r="N91" s="51"/>
      <c r="O91" s="52"/>
      <c r="P91" s="17">
        <f>VLOOKUP($C91,'Équipes 1er cycle'!$A$6:$G$200,5,FALSE)</f>
        <v>0</v>
      </c>
      <c r="Q91" s="52"/>
      <c r="R91" s="82">
        <f t="shared" si="14"/>
        <v>0</v>
      </c>
      <c r="S91" s="53">
        <f t="shared" si="0"/>
        <v>0</v>
      </c>
      <c r="T91" s="53">
        <f t="shared" si="11"/>
        <v>0.00021</v>
      </c>
      <c r="U91" s="54">
        <f>VLOOKUP($C91,'Équipes 1er cycle'!$A$6:$G$200,7,FALSE)</f>
        <v>0</v>
      </c>
      <c r="V91" s="54">
        <f t="shared" si="12"/>
        <v>2.1E-05</v>
      </c>
      <c r="W91" s="55"/>
    </row>
    <row r="92" spans="1:23" ht="24" customHeight="1">
      <c r="A92" s="47">
        <f t="shared" si="7"/>
        <v>2E-05</v>
      </c>
      <c r="B92" s="48">
        <f t="shared" si="8"/>
        <v>0.0002</v>
      </c>
      <c r="C92" s="49">
        <f>'Équipes 1er cycle'!$A86</f>
        <v>80</v>
      </c>
      <c r="D92" s="18">
        <f>VLOOKUP($C92,'Équipes 1er cycle'!$A$7:$G$200,2,FALSE)</f>
        <v>0</v>
      </c>
      <c r="E92" s="18">
        <f>VLOOKUP($C92,'Équipes 1er cycle'!$A$7:$G$200,3,FALSE)</f>
        <v>0</v>
      </c>
      <c r="F92" s="50">
        <f>VLOOKUP($C92,'Équipes 1er cycle'!$A$7:$G$200,4,FALSE)</f>
        <v>0</v>
      </c>
      <c r="G92" s="51"/>
      <c r="H92" s="51"/>
      <c r="I92" s="52"/>
      <c r="J92" s="17">
        <f>VLOOKUP($C92,'Équipes 1er cycle'!$A$6:$G$200,5,FALSE)</f>
        <v>0</v>
      </c>
      <c r="K92" s="52"/>
      <c r="L92" s="82">
        <f t="shared" si="13"/>
        <v>0</v>
      </c>
      <c r="M92" s="51"/>
      <c r="N92" s="51"/>
      <c r="O92" s="52"/>
      <c r="P92" s="17">
        <f>VLOOKUP($C92,'Équipes 1er cycle'!$A$6:$G$200,5,FALSE)</f>
        <v>0</v>
      </c>
      <c r="Q92" s="52"/>
      <c r="R92" s="82">
        <f t="shared" si="14"/>
        <v>0</v>
      </c>
      <c r="S92" s="53">
        <f t="shared" si="0"/>
        <v>0</v>
      </c>
      <c r="T92" s="53">
        <f t="shared" si="11"/>
        <v>0.0002</v>
      </c>
      <c r="U92" s="54">
        <f>VLOOKUP($C92,'Équipes 1er cycle'!$A$6:$G$200,7,FALSE)</f>
        <v>0</v>
      </c>
      <c r="V92" s="54">
        <f t="shared" si="12"/>
        <v>2E-05</v>
      </c>
      <c r="W92" s="55"/>
    </row>
    <row r="93" spans="1:23" ht="24" customHeight="1">
      <c r="A93" s="47">
        <f t="shared" si="7"/>
        <v>1.9E-05</v>
      </c>
      <c r="B93" s="48">
        <f t="shared" si="8"/>
        <v>0.00019</v>
      </c>
      <c r="C93" s="49">
        <f>'Équipes 1er cycle'!$A87</f>
        <v>81</v>
      </c>
      <c r="D93" s="18">
        <f>VLOOKUP($C93,'Équipes 1er cycle'!$A$7:$G$200,2,FALSE)</f>
        <v>0</v>
      </c>
      <c r="E93" s="18">
        <f>VLOOKUP($C93,'Équipes 1er cycle'!$A$7:$G$200,3,FALSE)</f>
        <v>0</v>
      </c>
      <c r="F93" s="50">
        <f>VLOOKUP($C93,'Équipes 1er cycle'!$A$7:$G$200,4,FALSE)</f>
        <v>0</v>
      </c>
      <c r="G93" s="51"/>
      <c r="H93" s="51"/>
      <c r="I93" s="52"/>
      <c r="J93" s="17">
        <f>VLOOKUP($C93,'Équipes 1er cycle'!$A$6:$G$200,5,FALSE)</f>
        <v>0</v>
      </c>
      <c r="K93" s="52"/>
      <c r="L93" s="82">
        <f t="shared" si="13"/>
        <v>0</v>
      </c>
      <c r="M93" s="51"/>
      <c r="N93" s="51"/>
      <c r="O93" s="52"/>
      <c r="P93" s="17">
        <f>VLOOKUP($C93,'Équipes 1er cycle'!$A$6:$G$200,5,FALSE)</f>
        <v>0</v>
      </c>
      <c r="Q93" s="52"/>
      <c r="R93" s="82">
        <f t="shared" si="14"/>
        <v>0</v>
      </c>
      <c r="S93" s="53">
        <f t="shared" si="0"/>
        <v>0</v>
      </c>
      <c r="T93" s="53">
        <f t="shared" si="11"/>
        <v>0.00019</v>
      </c>
      <c r="U93" s="54">
        <f>VLOOKUP($C93,'Équipes 1er cycle'!$A$6:$G$200,7,FALSE)</f>
        <v>0</v>
      </c>
      <c r="V93" s="54">
        <f t="shared" si="12"/>
        <v>1.9E-05</v>
      </c>
      <c r="W93" s="55"/>
    </row>
    <row r="94" spans="1:23" ht="24" customHeight="1">
      <c r="A94" s="47">
        <f t="shared" si="7"/>
        <v>1.8E-05</v>
      </c>
      <c r="B94" s="48">
        <f t="shared" si="8"/>
        <v>0.00018</v>
      </c>
      <c r="C94" s="49">
        <f>'Équipes 1er cycle'!$A88</f>
        <v>82</v>
      </c>
      <c r="D94" s="18">
        <f>VLOOKUP($C94,'Équipes 1er cycle'!$A$7:$G$200,2,FALSE)</f>
        <v>0</v>
      </c>
      <c r="E94" s="18">
        <f>VLOOKUP($C94,'Équipes 1er cycle'!$A$7:$G$200,3,FALSE)</f>
        <v>0</v>
      </c>
      <c r="F94" s="50">
        <f>VLOOKUP($C94,'Équipes 1er cycle'!$A$7:$G$200,4,FALSE)</f>
        <v>0</v>
      </c>
      <c r="G94" s="51"/>
      <c r="H94" s="51"/>
      <c r="I94" s="52"/>
      <c r="J94" s="17">
        <f>VLOOKUP($C94,'Équipes 1er cycle'!$A$6:$G$200,5,FALSE)</f>
        <v>0</v>
      </c>
      <c r="K94" s="52"/>
      <c r="L94" s="82">
        <f t="shared" si="13"/>
        <v>0</v>
      </c>
      <c r="M94" s="51"/>
      <c r="N94" s="51"/>
      <c r="O94" s="52"/>
      <c r="P94" s="17">
        <f>VLOOKUP($C94,'Équipes 1er cycle'!$A$6:$G$200,5,FALSE)</f>
        <v>0</v>
      </c>
      <c r="Q94" s="52"/>
      <c r="R94" s="82">
        <f t="shared" si="14"/>
        <v>0</v>
      </c>
      <c r="S94" s="53">
        <f t="shared" si="0"/>
        <v>0</v>
      </c>
      <c r="T94" s="53">
        <f t="shared" si="11"/>
        <v>0.00018</v>
      </c>
      <c r="U94" s="54">
        <f>VLOOKUP($C94,'Équipes 1er cycle'!$A$6:$G$200,7,FALSE)</f>
        <v>0</v>
      </c>
      <c r="V94" s="54">
        <f t="shared" si="12"/>
        <v>1.8E-05</v>
      </c>
      <c r="W94" s="55"/>
    </row>
    <row r="95" spans="1:23" ht="24" customHeight="1">
      <c r="A95" s="47">
        <f t="shared" si="7"/>
        <v>1.7E-05</v>
      </c>
      <c r="B95" s="48">
        <f t="shared" si="8"/>
        <v>0.00017</v>
      </c>
      <c r="C95" s="49">
        <f>'Équipes 1er cycle'!$A89</f>
        <v>83</v>
      </c>
      <c r="D95" s="18">
        <f>VLOOKUP($C95,'Équipes 1er cycle'!$A$7:$G$200,2,FALSE)</f>
        <v>0</v>
      </c>
      <c r="E95" s="18">
        <f>VLOOKUP($C95,'Équipes 1er cycle'!$A$7:$G$200,3,FALSE)</f>
        <v>0</v>
      </c>
      <c r="F95" s="50">
        <f>VLOOKUP($C95,'Équipes 1er cycle'!$A$7:$G$200,4,FALSE)</f>
        <v>0</v>
      </c>
      <c r="G95" s="51"/>
      <c r="H95" s="51"/>
      <c r="I95" s="52"/>
      <c r="J95" s="17">
        <f>VLOOKUP($C95,'Équipes 1er cycle'!$A$6:$G$200,5,FALSE)</f>
        <v>0</v>
      </c>
      <c r="K95" s="52"/>
      <c r="L95" s="82">
        <f t="shared" si="13"/>
        <v>0</v>
      </c>
      <c r="M95" s="51"/>
      <c r="N95" s="51"/>
      <c r="O95" s="52"/>
      <c r="P95" s="17">
        <f>VLOOKUP($C95,'Équipes 1er cycle'!$A$6:$G$200,5,FALSE)</f>
        <v>0</v>
      </c>
      <c r="Q95" s="52"/>
      <c r="R95" s="82">
        <f t="shared" si="14"/>
        <v>0</v>
      </c>
      <c r="S95" s="53">
        <f t="shared" si="0"/>
        <v>0</v>
      </c>
      <c r="T95" s="53">
        <f t="shared" si="11"/>
        <v>0.00017</v>
      </c>
      <c r="U95" s="54">
        <f>VLOOKUP($C95,'Équipes 1er cycle'!$A$6:$G$200,7,FALSE)</f>
        <v>0</v>
      </c>
      <c r="V95" s="54">
        <f t="shared" si="12"/>
        <v>1.7E-05</v>
      </c>
      <c r="W95" s="55"/>
    </row>
    <row r="96" spans="1:23" ht="24" customHeight="1">
      <c r="A96" s="47">
        <f t="shared" si="7"/>
        <v>1.6E-05</v>
      </c>
      <c r="B96" s="48">
        <f t="shared" si="8"/>
        <v>0.00016</v>
      </c>
      <c r="C96" s="49">
        <f>'Équipes 1er cycle'!$A90</f>
        <v>84</v>
      </c>
      <c r="D96" s="18">
        <f>VLOOKUP($C96,'Équipes 1er cycle'!$A$7:$G$200,2,FALSE)</f>
        <v>0</v>
      </c>
      <c r="E96" s="18">
        <f>VLOOKUP($C96,'Équipes 1er cycle'!$A$7:$G$200,3,FALSE)</f>
        <v>0</v>
      </c>
      <c r="F96" s="50">
        <f>VLOOKUP($C96,'Équipes 1er cycle'!$A$7:$G$200,4,FALSE)</f>
        <v>0</v>
      </c>
      <c r="G96" s="51"/>
      <c r="H96" s="51"/>
      <c r="I96" s="52"/>
      <c r="J96" s="17">
        <f>VLOOKUP($C96,'Équipes 1er cycle'!$A$6:$G$200,5,FALSE)</f>
        <v>0</v>
      </c>
      <c r="K96" s="52"/>
      <c r="L96" s="82">
        <f t="shared" si="13"/>
        <v>0</v>
      </c>
      <c r="M96" s="51"/>
      <c r="N96" s="51"/>
      <c r="O96" s="52"/>
      <c r="P96" s="17">
        <f>VLOOKUP($C96,'Équipes 1er cycle'!$A$6:$G$200,5,FALSE)</f>
        <v>0</v>
      </c>
      <c r="Q96" s="52"/>
      <c r="R96" s="82">
        <f t="shared" si="14"/>
        <v>0</v>
      </c>
      <c r="S96" s="53">
        <f t="shared" si="0"/>
        <v>0</v>
      </c>
      <c r="T96" s="53">
        <f t="shared" si="11"/>
        <v>0.00016</v>
      </c>
      <c r="U96" s="54">
        <f>VLOOKUP($C96,'Équipes 1er cycle'!$A$6:$G$200,7,FALSE)</f>
        <v>0</v>
      </c>
      <c r="V96" s="54">
        <f t="shared" si="12"/>
        <v>1.6E-05</v>
      </c>
      <c r="W96" s="55"/>
    </row>
    <row r="97" spans="1:23" ht="24" customHeight="1">
      <c r="A97" s="47">
        <f t="shared" si="7"/>
        <v>1.5E-05</v>
      </c>
      <c r="B97" s="48">
        <f t="shared" si="8"/>
        <v>0.00015</v>
      </c>
      <c r="C97" s="49">
        <f>'Équipes 1er cycle'!$A91</f>
        <v>85</v>
      </c>
      <c r="D97" s="18">
        <f>VLOOKUP($C97,'Équipes 1er cycle'!$A$7:$G$200,2,FALSE)</f>
        <v>0</v>
      </c>
      <c r="E97" s="18">
        <f>VLOOKUP($C97,'Équipes 1er cycle'!$A$7:$G$200,3,FALSE)</f>
        <v>0</v>
      </c>
      <c r="F97" s="50">
        <f>VLOOKUP($C97,'Équipes 1er cycle'!$A$7:$G$200,4,FALSE)</f>
        <v>0</v>
      </c>
      <c r="G97" s="51"/>
      <c r="H97" s="51"/>
      <c r="I97" s="52"/>
      <c r="J97" s="17">
        <f>VLOOKUP($C97,'Équipes 1er cycle'!$A$6:$G$200,5,FALSE)</f>
        <v>0</v>
      </c>
      <c r="K97" s="52"/>
      <c r="L97" s="82">
        <f t="shared" si="13"/>
        <v>0</v>
      </c>
      <c r="M97" s="51"/>
      <c r="N97" s="51"/>
      <c r="O97" s="52"/>
      <c r="P97" s="17">
        <f>VLOOKUP($C97,'Équipes 1er cycle'!$A$6:$G$200,5,FALSE)</f>
        <v>0</v>
      </c>
      <c r="Q97" s="52"/>
      <c r="R97" s="82">
        <f t="shared" si="14"/>
        <v>0</v>
      </c>
      <c r="S97" s="53">
        <f t="shared" si="0"/>
        <v>0</v>
      </c>
      <c r="T97" s="53">
        <f t="shared" si="11"/>
        <v>0.00015</v>
      </c>
      <c r="U97" s="54">
        <f>VLOOKUP($C97,'Équipes 1er cycle'!$A$6:$G$200,7,FALSE)</f>
        <v>0</v>
      </c>
      <c r="V97" s="54">
        <f t="shared" si="12"/>
        <v>1.5E-05</v>
      </c>
      <c r="W97" s="55"/>
    </row>
    <row r="98" spans="1:23" ht="24" customHeight="1">
      <c r="A98" s="47">
        <f>V98</f>
        <v>1.4E-05</v>
      </c>
      <c r="B98" s="48">
        <f>T98</f>
        <v>0.00014</v>
      </c>
      <c r="C98" s="49">
        <f>'Équipes 1er cycle'!$A92</f>
        <v>86</v>
      </c>
      <c r="D98" s="18">
        <f>VLOOKUP($C98,'Équipes 1er cycle'!$A$7:$G$200,2,FALSE)</f>
        <v>0</v>
      </c>
      <c r="E98" s="18">
        <f>VLOOKUP($C98,'Équipes 1er cycle'!$A$7:$G$200,3,FALSE)</f>
        <v>0</v>
      </c>
      <c r="F98" s="50">
        <f>VLOOKUP($C98,'Équipes 1er cycle'!$A$7:$G$200,4,FALSE)</f>
        <v>0</v>
      </c>
      <c r="G98" s="51"/>
      <c r="H98" s="51"/>
      <c r="I98" s="52"/>
      <c r="J98" s="17">
        <f>VLOOKUP($C98,'Équipes 1er cycle'!$A$6:$G$200,5,FALSE)</f>
        <v>0</v>
      </c>
      <c r="K98" s="52"/>
      <c r="L98" s="82">
        <f t="shared" si="13"/>
        <v>0</v>
      </c>
      <c r="M98" s="51"/>
      <c r="N98" s="51"/>
      <c r="O98" s="52"/>
      <c r="P98" s="17">
        <f>VLOOKUP($C98,'Équipes 1er cycle'!$A$6:$G$200,5,FALSE)</f>
        <v>0</v>
      </c>
      <c r="Q98" s="52"/>
      <c r="R98" s="82">
        <f t="shared" si="14"/>
        <v>0</v>
      </c>
      <c r="S98" s="53">
        <f t="shared" si="0"/>
        <v>0</v>
      </c>
      <c r="T98" s="53">
        <f t="shared" si="11"/>
        <v>0.00014</v>
      </c>
      <c r="U98" s="54">
        <f>VLOOKUP($C98,'Équipes 1er cycle'!$A$6:$G$200,7,FALSE)</f>
        <v>0</v>
      </c>
      <c r="V98" s="54">
        <f t="shared" si="12"/>
        <v>1.4E-05</v>
      </c>
      <c r="W98" s="55"/>
    </row>
    <row r="99" spans="1:23" ht="24" customHeight="1">
      <c r="A99" s="47">
        <f aca="true" t="shared" si="15" ref="A99:A109">V99</f>
        <v>1.3E-05</v>
      </c>
      <c r="B99" s="48">
        <f aca="true" t="shared" si="16" ref="B99:B109">T99</f>
        <v>0.00013</v>
      </c>
      <c r="C99" s="49">
        <f>'Équipes 1er cycle'!$A93</f>
        <v>87</v>
      </c>
      <c r="D99" s="18">
        <f>VLOOKUP($C99,'Équipes 1er cycle'!$A$7:$G$200,2,FALSE)</f>
        <v>0</v>
      </c>
      <c r="E99" s="18">
        <f>VLOOKUP($C99,'Équipes 1er cycle'!$A$7:$G$200,3,FALSE)</f>
        <v>0</v>
      </c>
      <c r="F99" s="50">
        <f>VLOOKUP($C99,'Équipes 1er cycle'!$A$7:$G$200,4,FALSE)</f>
        <v>0</v>
      </c>
      <c r="G99" s="51"/>
      <c r="H99" s="51"/>
      <c r="I99" s="52"/>
      <c r="J99" s="17">
        <f>VLOOKUP($C99,'Équipes 1er cycle'!$A$6:$G$200,5,FALSE)</f>
        <v>0</v>
      </c>
      <c r="K99" s="52"/>
      <c r="L99" s="82">
        <f t="shared" si="13"/>
        <v>0</v>
      </c>
      <c r="M99" s="51"/>
      <c r="N99" s="51"/>
      <c r="O99" s="52"/>
      <c r="P99" s="17">
        <f>VLOOKUP($C99,'Équipes 1er cycle'!$A$6:$G$200,5,FALSE)</f>
        <v>0</v>
      </c>
      <c r="Q99" s="52"/>
      <c r="R99" s="82">
        <f t="shared" si="14"/>
        <v>0</v>
      </c>
      <c r="S99" s="53">
        <f t="shared" si="0"/>
        <v>0</v>
      </c>
      <c r="T99" s="53">
        <f t="shared" si="11"/>
        <v>0.00013</v>
      </c>
      <c r="U99" s="54">
        <f>VLOOKUP($C99,'Équipes 1er cycle'!$A$6:$G$200,7,FALSE)</f>
        <v>0</v>
      </c>
      <c r="V99" s="54">
        <f t="shared" si="12"/>
        <v>1.3E-05</v>
      </c>
      <c r="W99" s="55"/>
    </row>
    <row r="100" spans="1:23" ht="24" customHeight="1">
      <c r="A100" s="47">
        <f t="shared" si="15"/>
        <v>1.2E-05</v>
      </c>
      <c r="B100" s="48">
        <f t="shared" si="16"/>
        <v>0.00012</v>
      </c>
      <c r="C100" s="49">
        <f>'Équipes 1er cycle'!$A94</f>
        <v>88</v>
      </c>
      <c r="D100" s="18">
        <f>VLOOKUP($C100,'Équipes 1er cycle'!$A$7:$G$200,2,FALSE)</f>
        <v>0</v>
      </c>
      <c r="E100" s="18">
        <f>VLOOKUP($C100,'Équipes 1er cycle'!$A$7:$G$200,3,FALSE)</f>
        <v>0</v>
      </c>
      <c r="F100" s="50">
        <f>VLOOKUP($C100,'Équipes 1er cycle'!$A$7:$G$200,4,FALSE)</f>
        <v>0</v>
      </c>
      <c r="G100" s="51"/>
      <c r="H100" s="51"/>
      <c r="I100" s="52"/>
      <c r="J100" s="17">
        <f>VLOOKUP($C100,'Équipes 1er cycle'!$A$6:$G$200,5,FALSE)</f>
        <v>0</v>
      </c>
      <c r="K100" s="52"/>
      <c r="L100" s="82">
        <f t="shared" si="13"/>
        <v>0</v>
      </c>
      <c r="M100" s="51"/>
      <c r="N100" s="51"/>
      <c r="O100" s="52"/>
      <c r="P100" s="17">
        <f>VLOOKUP($C100,'Équipes 1er cycle'!$A$6:$G$200,5,FALSE)</f>
        <v>0</v>
      </c>
      <c r="Q100" s="52"/>
      <c r="R100" s="82">
        <f t="shared" si="14"/>
        <v>0</v>
      </c>
      <c r="S100" s="53">
        <f t="shared" si="0"/>
        <v>0</v>
      </c>
      <c r="T100" s="53">
        <f t="shared" si="11"/>
        <v>0.00012</v>
      </c>
      <c r="U100" s="54">
        <f>VLOOKUP($C100,'Équipes 1er cycle'!$A$6:$G$200,7,FALSE)</f>
        <v>0</v>
      </c>
      <c r="V100" s="54">
        <f t="shared" si="12"/>
        <v>1.2E-05</v>
      </c>
      <c r="W100" s="55"/>
    </row>
    <row r="101" spans="1:23" ht="24" customHeight="1">
      <c r="A101" s="47">
        <f t="shared" si="15"/>
        <v>1.1E-05</v>
      </c>
      <c r="B101" s="48">
        <f t="shared" si="16"/>
        <v>0.00011</v>
      </c>
      <c r="C101" s="49">
        <f>'Équipes 1er cycle'!$A95</f>
        <v>89</v>
      </c>
      <c r="D101" s="18">
        <f>VLOOKUP($C101,'Équipes 1er cycle'!$A$7:$G$200,2,FALSE)</f>
        <v>0</v>
      </c>
      <c r="E101" s="18">
        <f>VLOOKUP($C101,'Équipes 1er cycle'!$A$7:$G$200,3,FALSE)</f>
        <v>0</v>
      </c>
      <c r="F101" s="50">
        <f>VLOOKUP($C101,'Équipes 1er cycle'!$A$7:$G$200,4,FALSE)</f>
        <v>0</v>
      </c>
      <c r="G101" s="51"/>
      <c r="H101" s="51"/>
      <c r="I101" s="52"/>
      <c r="J101" s="17">
        <f>VLOOKUP($C101,'Équipes 1er cycle'!$A$6:$G$200,5,FALSE)</f>
        <v>0</v>
      </c>
      <c r="K101" s="52"/>
      <c r="L101" s="82">
        <f t="shared" si="13"/>
        <v>0</v>
      </c>
      <c r="M101" s="51"/>
      <c r="N101" s="51"/>
      <c r="O101" s="52"/>
      <c r="P101" s="17">
        <f>VLOOKUP($C101,'Équipes 1er cycle'!$A$6:$G$200,5,FALSE)</f>
        <v>0</v>
      </c>
      <c r="Q101" s="52"/>
      <c r="R101" s="82">
        <f t="shared" si="14"/>
        <v>0</v>
      </c>
      <c r="S101" s="53">
        <f t="shared" si="0"/>
        <v>0</v>
      </c>
      <c r="T101" s="53">
        <f t="shared" si="11"/>
        <v>0.00011</v>
      </c>
      <c r="U101" s="54">
        <f>VLOOKUP($C101,'Équipes 1er cycle'!$A$6:$G$200,7,FALSE)</f>
        <v>0</v>
      </c>
      <c r="V101" s="54">
        <f t="shared" si="12"/>
        <v>1.1E-05</v>
      </c>
      <c r="W101" s="55"/>
    </row>
    <row r="102" spans="1:23" ht="24" customHeight="1">
      <c r="A102" s="47">
        <f t="shared" si="15"/>
        <v>1E-05</v>
      </c>
      <c r="B102" s="48">
        <f t="shared" si="16"/>
        <v>0.0001</v>
      </c>
      <c r="C102" s="49">
        <f>'Équipes 1er cycle'!$A96</f>
        <v>90</v>
      </c>
      <c r="D102" s="18">
        <f>VLOOKUP($C102,'Équipes 1er cycle'!$A$7:$G$200,2,FALSE)</f>
        <v>0</v>
      </c>
      <c r="E102" s="18">
        <f>VLOOKUP($C102,'Équipes 1er cycle'!$A$7:$G$200,3,FALSE)</f>
        <v>0</v>
      </c>
      <c r="F102" s="50">
        <f>VLOOKUP($C102,'Équipes 1er cycle'!$A$7:$G$200,4,FALSE)</f>
        <v>0</v>
      </c>
      <c r="G102" s="51"/>
      <c r="H102" s="51"/>
      <c r="I102" s="52"/>
      <c r="J102" s="17">
        <f>VLOOKUP($C102,'Équipes 1er cycle'!$A$6:$G$200,5,FALSE)</f>
        <v>0</v>
      </c>
      <c r="K102" s="52"/>
      <c r="L102" s="82">
        <f t="shared" si="13"/>
        <v>0</v>
      </c>
      <c r="M102" s="51"/>
      <c r="N102" s="51"/>
      <c r="O102" s="52"/>
      <c r="P102" s="17">
        <f>VLOOKUP($C102,'Équipes 1er cycle'!$A$6:$G$200,5,FALSE)</f>
        <v>0</v>
      </c>
      <c r="Q102" s="52"/>
      <c r="R102" s="82">
        <f t="shared" si="14"/>
        <v>0</v>
      </c>
      <c r="S102" s="53">
        <f t="shared" si="0"/>
        <v>0</v>
      </c>
      <c r="T102" s="53">
        <f t="shared" si="11"/>
        <v>0.0001</v>
      </c>
      <c r="U102" s="54">
        <f>VLOOKUP($C102,'Équipes 1er cycle'!$A$6:$G$200,7,FALSE)</f>
        <v>0</v>
      </c>
      <c r="V102" s="54">
        <f t="shared" si="12"/>
        <v>1E-05</v>
      </c>
      <c r="W102" s="55"/>
    </row>
    <row r="103" spans="1:23" ht="24" customHeight="1">
      <c r="A103" s="47">
        <f t="shared" si="15"/>
        <v>9E-06</v>
      </c>
      <c r="B103" s="48">
        <f t="shared" si="16"/>
        <v>9E-05</v>
      </c>
      <c r="C103" s="49">
        <f>'Équipes 1er cycle'!$A97</f>
        <v>91</v>
      </c>
      <c r="D103" s="18">
        <f>VLOOKUP($C103,'Équipes 1er cycle'!$A$7:$G$200,2,FALSE)</f>
        <v>0</v>
      </c>
      <c r="E103" s="18">
        <f>VLOOKUP($C103,'Équipes 1er cycle'!$A$7:$G$200,3,FALSE)</f>
        <v>0</v>
      </c>
      <c r="F103" s="50">
        <f>VLOOKUP($C103,'Équipes 1er cycle'!$A$7:$G$200,4,FALSE)</f>
        <v>0</v>
      </c>
      <c r="G103" s="51"/>
      <c r="H103" s="51"/>
      <c r="I103" s="52"/>
      <c r="J103" s="17">
        <f>VLOOKUP($C103,'Équipes 1er cycle'!$A$6:$G$200,5,FALSE)</f>
        <v>0</v>
      </c>
      <c r="K103" s="52"/>
      <c r="L103" s="82">
        <f t="shared" si="13"/>
        <v>0</v>
      </c>
      <c r="M103" s="51"/>
      <c r="N103" s="51"/>
      <c r="O103" s="52"/>
      <c r="P103" s="17">
        <f>VLOOKUP($C103,'Équipes 1er cycle'!$A$6:$G$200,5,FALSE)</f>
        <v>0</v>
      </c>
      <c r="Q103" s="52"/>
      <c r="R103" s="82">
        <f t="shared" si="14"/>
        <v>0</v>
      </c>
      <c r="S103" s="53">
        <f t="shared" si="0"/>
        <v>0</v>
      </c>
      <c r="T103" s="53">
        <f t="shared" si="11"/>
        <v>9E-05</v>
      </c>
      <c r="U103" s="54">
        <f>VLOOKUP($C103,'Équipes 1er cycle'!$A$6:$G$200,7,FALSE)</f>
        <v>0</v>
      </c>
      <c r="V103" s="54">
        <f t="shared" si="12"/>
        <v>9E-06</v>
      </c>
      <c r="W103" s="55"/>
    </row>
    <row r="104" spans="1:23" ht="24" customHeight="1">
      <c r="A104" s="47">
        <f t="shared" si="15"/>
        <v>8E-06</v>
      </c>
      <c r="B104" s="48">
        <f t="shared" si="16"/>
        <v>8E-05</v>
      </c>
      <c r="C104" s="49">
        <f>'Équipes 1er cycle'!$A98</f>
        <v>92</v>
      </c>
      <c r="D104" s="18">
        <f>VLOOKUP($C104,'Équipes 1er cycle'!$A$7:$G$200,2,FALSE)</f>
        <v>0</v>
      </c>
      <c r="E104" s="18">
        <f>VLOOKUP($C104,'Équipes 1er cycle'!$A$7:$G$200,3,FALSE)</f>
        <v>0</v>
      </c>
      <c r="F104" s="50">
        <f>VLOOKUP($C104,'Équipes 1er cycle'!$A$7:$G$200,4,FALSE)</f>
        <v>0</v>
      </c>
      <c r="G104" s="51"/>
      <c r="H104" s="51"/>
      <c r="I104" s="52"/>
      <c r="J104" s="17">
        <f>VLOOKUP($C104,'Équipes 1er cycle'!$A$6:$G$200,5,FALSE)</f>
        <v>0</v>
      </c>
      <c r="K104" s="52"/>
      <c r="L104" s="82">
        <f t="shared" si="13"/>
        <v>0</v>
      </c>
      <c r="M104" s="51"/>
      <c r="N104" s="51"/>
      <c r="O104" s="52"/>
      <c r="P104" s="17">
        <f>VLOOKUP($C104,'Équipes 1er cycle'!$A$6:$G$200,5,FALSE)</f>
        <v>0</v>
      </c>
      <c r="Q104" s="52"/>
      <c r="R104" s="82">
        <f t="shared" si="14"/>
        <v>0</v>
      </c>
      <c r="S104" s="53">
        <f t="shared" si="0"/>
        <v>0</v>
      </c>
      <c r="T104" s="53">
        <f t="shared" si="11"/>
        <v>8E-05</v>
      </c>
      <c r="U104" s="54">
        <f>VLOOKUP($C104,'Équipes 1er cycle'!$A$6:$G$200,7,FALSE)</f>
        <v>0</v>
      </c>
      <c r="V104" s="54">
        <f t="shared" si="12"/>
        <v>8E-06</v>
      </c>
      <c r="W104" s="55"/>
    </row>
    <row r="105" spans="1:23" ht="24" customHeight="1">
      <c r="A105" s="47">
        <f t="shared" si="15"/>
        <v>7E-06</v>
      </c>
      <c r="B105" s="48">
        <f t="shared" si="16"/>
        <v>7E-05</v>
      </c>
      <c r="C105" s="49">
        <f>'Équipes 1er cycle'!$A99</f>
        <v>93</v>
      </c>
      <c r="D105" s="18">
        <f>VLOOKUP($C105,'Équipes 1er cycle'!$A$7:$G$200,2,FALSE)</f>
        <v>0</v>
      </c>
      <c r="E105" s="18">
        <f>VLOOKUP($C105,'Équipes 1er cycle'!$A$7:$G$200,3,FALSE)</f>
        <v>0</v>
      </c>
      <c r="F105" s="50">
        <f>VLOOKUP($C105,'Équipes 1er cycle'!$A$7:$G$200,4,FALSE)</f>
        <v>0</v>
      </c>
      <c r="G105" s="51"/>
      <c r="H105" s="51"/>
      <c r="I105" s="52"/>
      <c r="J105" s="17">
        <f>VLOOKUP($C105,'Équipes 1er cycle'!$A$6:$G$200,5,FALSE)</f>
        <v>0</v>
      </c>
      <c r="K105" s="52"/>
      <c r="L105" s="82">
        <f t="shared" si="13"/>
        <v>0</v>
      </c>
      <c r="M105" s="51"/>
      <c r="N105" s="51"/>
      <c r="O105" s="52"/>
      <c r="P105" s="17">
        <f>VLOOKUP($C105,'Équipes 1er cycle'!$A$6:$G$200,5,FALSE)</f>
        <v>0</v>
      </c>
      <c r="Q105" s="52"/>
      <c r="R105" s="82">
        <f t="shared" si="14"/>
        <v>0</v>
      </c>
      <c r="S105" s="53">
        <f t="shared" si="0"/>
        <v>0</v>
      </c>
      <c r="T105" s="53">
        <f t="shared" si="11"/>
        <v>7E-05</v>
      </c>
      <c r="U105" s="54">
        <f>VLOOKUP($C105,'Équipes 1er cycle'!$A$6:$G$200,7,FALSE)</f>
        <v>0</v>
      </c>
      <c r="V105" s="54">
        <f t="shared" si="12"/>
        <v>7E-06</v>
      </c>
      <c r="W105" s="55"/>
    </row>
    <row r="106" spans="1:23" ht="24" customHeight="1">
      <c r="A106" s="47">
        <f t="shared" si="15"/>
        <v>6E-06</v>
      </c>
      <c r="B106" s="48">
        <f t="shared" si="16"/>
        <v>6E-05</v>
      </c>
      <c r="C106" s="49">
        <f>'Équipes 1er cycle'!$A100</f>
        <v>94</v>
      </c>
      <c r="D106" s="18">
        <f>VLOOKUP($C106,'Équipes 1er cycle'!$A$7:$G$200,2,FALSE)</f>
        <v>0</v>
      </c>
      <c r="E106" s="18">
        <f>VLOOKUP($C106,'Équipes 1er cycle'!$A$7:$G$200,3,FALSE)</f>
        <v>0</v>
      </c>
      <c r="F106" s="50">
        <f>VLOOKUP($C106,'Équipes 1er cycle'!$A$7:$G$200,4,FALSE)</f>
        <v>0</v>
      </c>
      <c r="G106" s="51"/>
      <c r="H106" s="51"/>
      <c r="I106" s="52"/>
      <c r="J106" s="17">
        <f>VLOOKUP($C106,'Équipes 1er cycle'!$A$6:$G$200,5,FALSE)</f>
        <v>0</v>
      </c>
      <c r="K106" s="52"/>
      <c r="L106" s="82">
        <f t="shared" si="13"/>
        <v>0</v>
      </c>
      <c r="M106" s="51"/>
      <c r="N106" s="51"/>
      <c r="O106" s="52"/>
      <c r="P106" s="17">
        <f>VLOOKUP($C106,'Équipes 1er cycle'!$A$6:$G$200,5,FALSE)</f>
        <v>0</v>
      </c>
      <c r="Q106" s="52"/>
      <c r="R106" s="82">
        <f t="shared" si="14"/>
        <v>0</v>
      </c>
      <c r="S106" s="53">
        <f t="shared" si="0"/>
        <v>0</v>
      </c>
      <c r="T106" s="53">
        <f t="shared" si="11"/>
        <v>6E-05</v>
      </c>
      <c r="U106" s="54">
        <f>VLOOKUP($C106,'Équipes 1er cycle'!$A$6:$G$200,7,FALSE)</f>
        <v>0</v>
      </c>
      <c r="V106" s="54">
        <f t="shared" si="12"/>
        <v>6E-06</v>
      </c>
      <c r="W106" s="55"/>
    </row>
    <row r="107" spans="1:23" ht="24" customHeight="1">
      <c r="A107" s="47">
        <f t="shared" si="15"/>
        <v>5E-06</v>
      </c>
      <c r="B107" s="48">
        <f t="shared" si="16"/>
        <v>5E-05</v>
      </c>
      <c r="C107" s="49">
        <f>'Équipes 1er cycle'!$A101</f>
        <v>95</v>
      </c>
      <c r="D107" s="18">
        <f>VLOOKUP($C107,'Équipes 1er cycle'!$A$7:$G$200,2,FALSE)</f>
        <v>0</v>
      </c>
      <c r="E107" s="18">
        <f>VLOOKUP($C107,'Équipes 1er cycle'!$A$7:$G$200,3,FALSE)</f>
        <v>0</v>
      </c>
      <c r="F107" s="50">
        <f>VLOOKUP($C107,'Équipes 1er cycle'!$A$7:$G$200,4,FALSE)</f>
        <v>0</v>
      </c>
      <c r="G107" s="51"/>
      <c r="H107" s="51"/>
      <c r="I107" s="52"/>
      <c r="J107" s="17">
        <f>VLOOKUP($C107,'Équipes 1er cycle'!$A$6:$G$200,5,FALSE)</f>
        <v>0</v>
      </c>
      <c r="K107" s="52"/>
      <c r="L107" s="82">
        <f t="shared" si="13"/>
        <v>0</v>
      </c>
      <c r="M107" s="51"/>
      <c r="N107" s="51"/>
      <c r="O107" s="52"/>
      <c r="P107" s="17">
        <f>VLOOKUP($C107,'Équipes 1er cycle'!$A$6:$G$200,5,FALSE)</f>
        <v>0</v>
      </c>
      <c r="Q107" s="52"/>
      <c r="R107" s="82">
        <f t="shared" si="14"/>
        <v>0</v>
      </c>
      <c r="S107" s="53">
        <f t="shared" si="0"/>
        <v>0</v>
      </c>
      <c r="T107" s="53">
        <f t="shared" si="11"/>
        <v>5E-05</v>
      </c>
      <c r="U107" s="54">
        <f>VLOOKUP($C107,'Équipes 1er cycle'!$A$6:$G$200,7,FALSE)</f>
        <v>0</v>
      </c>
      <c r="V107" s="54">
        <f t="shared" si="12"/>
        <v>5E-06</v>
      </c>
      <c r="W107" s="55"/>
    </row>
    <row r="108" spans="1:23" ht="24" customHeight="1">
      <c r="A108" s="47">
        <f t="shared" si="15"/>
        <v>4E-06</v>
      </c>
      <c r="B108" s="48">
        <f t="shared" si="16"/>
        <v>4E-05</v>
      </c>
      <c r="C108" s="49">
        <f>'Équipes 1er cycle'!$A102</f>
        <v>96</v>
      </c>
      <c r="D108" s="18">
        <f>VLOOKUP($C108,'Équipes 1er cycle'!$A$7:$G$200,2,FALSE)</f>
        <v>0</v>
      </c>
      <c r="E108" s="18">
        <f>VLOOKUP($C108,'Équipes 1er cycle'!$A$7:$G$200,3,FALSE)</f>
        <v>0</v>
      </c>
      <c r="F108" s="50">
        <f>VLOOKUP($C108,'Équipes 1er cycle'!$A$7:$G$200,4,FALSE)</f>
        <v>0</v>
      </c>
      <c r="G108" s="51"/>
      <c r="H108" s="51"/>
      <c r="I108" s="52"/>
      <c r="J108" s="17">
        <f>VLOOKUP($C108,'Équipes 1er cycle'!$A$6:$G$200,5,FALSE)</f>
        <v>0</v>
      </c>
      <c r="K108" s="52"/>
      <c r="L108" s="82">
        <f t="shared" si="13"/>
        <v>0</v>
      </c>
      <c r="M108" s="51"/>
      <c r="N108" s="51"/>
      <c r="O108" s="52"/>
      <c r="P108" s="17">
        <f>VLOOKUP($C108,'Équipes 1er cycle'!$A$6:$G$200,5,FALSE)</f>
        <v>0</v>
      </c>
      <c r="Q108" s="52"/>
      <c r="R108" s="82">
        <f t="shared" si="14"/>
        <v>0</v>
      </c>
      <c r="S108" s="53">
        <f t="shared" si="0"/>
        <v>0</v>
      </c>
      <c r="T108" s="53">
        <f t="shared" si="11"/>
        <v>4E-05</v>
      </c>
      <c r="U108" s="54">
        <f>VLOOKUP($C108,'Équipes 1er cycle'!$A$6:$G$200,7,FALSE)</f>
        <v>0</v>
      </c>
      <c r="V108" s="54">
        <f t="shared" si="12"/>
        <v>4E-06</v>
      </c>
      <c r="W108" s="55"/>
    </row>
    <row r="109" spans="1:23" ht="24" customHeight="1">
      <c r="A109" s="47">
        <f t="shared" si="15"/>
        <v>3E-06</v>
      </c>
      <c r="B109" s="48">
        <f t="shared" si="16"/>
        <v>3E-05</v>
      </c>
      <c r="C109" s="49">
        <f>'Équipes 1er cycle'!$A103</f>
        <v>97</v>
      </c>
      <c r="D109" s="18">
        <f>VLOOKUP($C109,'Équipes 1er cycle'!$A$7:$G$200,2,FALSE)</f>
        <v>0</v>
      </c>
      <c r="E109" s="18">
        <f>VLOOKUP($C109,'Équipes 1er cycle'!$A$7:$G$200,3,FALSE)</f>
        <v>0</v>
      </c>
      <c r="F109" s="50">
        <f>VLOOKUP($C109,'Équipes 1er cycle'!$A$7:$G$200,4,FALSE)</f>
        <v>0</v>
      </c>
      <c r="G109" s="51"/>
      <c r="H109" s="51"/>
      <c r="I109" s="52"/>
      <c r="J109" s="17">
        <f>VLOOKUP($C109,'Équipes 1er cycle'!$A$6:$G$200,5,FALSE)</f>
        <v>0</v>
      </c>
      <c r="K109" s="52"/>
      <c r="L109" s="82">
        <f t="shared" si="13"/>
        <v>0</v>
      </c>
      <c r="M109" s="51"/>
      <c r="N109" s="51"/>
      <c r="O109" s="52"/>
      <c r="P109" s="17">
        <f>VLOOKUP($C109,'Équipes 1er cycle'!$A$6:$G$200,5,FALSE)</f>
        <v>0</v>
      </c>
      <c r="Q109" s="52"/>
      <c r="R109" s="82">
        <f t="shared" si="14"/>
        <v>0</v>
      </c>
      <c r="S109" s="53">
        <f t="shared" si="0"/>
        <v>0</v>
      </c>
      <c r="T109" s="53">
        <f t="shared" si="11"/>
        <v>3E-05</v>
      </c>
      <c r="U109" s="54">
        <f>VLOOKUP($C109,'Équipes 1er cycle'!$A$6:$G$200,7,FALSE)</f>
        <v>0</v>
      </c>
      <c r="V109" s="54">
        <f t="shared" si="12"/>
        <v>3E-06</v>
      </c>
      <c r="W109" s="55"/>
    </row>
    <row r="110" spans="1:23" ht="24" customHeight="1">
      <c r="A110" s="47">
        <f aca="true" t="shared" si="17" ref="A110:A112">V110</f>
        <v>2E-06</v>
      </c>
      <c r="B110" s="48">
        <f aca="true" t="shared" si="18" ref="B110:B112">T110</f>
        <v>2E-05</v>
      </c>
      <c r="C110" s="49">
        <f>'Équipes 1er cycle'!$A104</f>
        <v>98</v>
      </c>
      <c r="D110" s="18">
        <f>VLOOKUP($C110,'Équipes 1er cycle'!$A$7:$G$200,2,FALSE)</f>
        <v>0</v>
      </c>
      <c r="E110" s="18">
        <f>VLOOKUP($C110,'Équipes 1er cycle'!$A$7:$G$200,3,FALSE)</f>
        <v>0</v>
      </c>
      <c r="F110" s="50">
        <f>VLOOKUP($C110,'Équipes 1er cycle'!$A$7:$G$200,4,FALSE)</f>
        <v>0</v>
      </c>
      <c r="G110" s="51"/>
      <c r="H110" s="51"/>
      <c r="I110" s="52"/>
      <c r="J110" s="17">
        <f>VLOOKUP($C110,'Équipes 1er cycle'!$A$6:$G$200,5,FALSE)</f>
        <v>0</v>
      </c>
      <c r="K110" s="52"/>
      <c r="L110" s="82">
        <f t="shared" si="13"/>
        <v>0</v>
      </c>
      <c r="M110" s="51"/>
      <c r="N110" s="51"/>
      <c r="O110" s="52"/>
      <c r="P110" s="17">
        <f>VLOOKUP($C110,'Équipes 1er cycle'!$A$6:$G$200,5,FALSE)</f>
        <v>0</v>
      </c>
      <c r="Q110" s="52"/>
      <c r="R110" s="82">
        <f t="shared" si="14"/>
        <v>0</v>
      </c>
      <c r="S110" s="53">
        <f t="shared" si="0"/>
        <v>0</v>
      </c>
      <c r="T110" s="53">
        <f t="shared" si="11"/>
        <v>2E-05</v>
      </c>
      <c r="U110" s="54">
        <f>VLOOKUP($C110,'Équipes 1er cycle'!$A$6:$G$200,7,FALSE)</f>
        <v>0</v>
      </c>
      <c r="V110" s="54">
        <f t="shared" si="12"/>
        <v>2E-06</v>
      </c>
      <c r="W110" s="55"/>
    </row>
    <row r="111" spans="1:23" ht="24" customHeight="1">
      <c r="A111" s="47">
        <f t="shared" si="17"/>
        <v>1E-06</v>
      </c>
      <c r="B111" s="48">
        <f t="shared" si="18"/>
        <v>1E-05</v>
      </c>
      <c r="C111" s="49">
        <f>'Équipes 1er cycle'!$A105</f>
        <v>99</v>
      </c>
      <c r="D111" s="18">
        <f>VLOOKUP($C111,'Équipes 1er cycle'!$A$7:$G$200,2,FALSE)</f>
        <v>0</v>
      </c>
      <c r="E111" s="18">
        <f>VLOOKUP($C111,'Équipes 1er cycle'!$A$7:$G$200,3,FALSE)</f>
        <v>0</v>
      </c>
      <c r="F111" s="50">
        <f>VLOOKUP($C111,'Équipes 1er cycle'!$A$7:$G$200,4,FALSE)</f>
        <v>0</v>
      </c>
      <c r="G111" s="51"/>
      <c r="H111" s="51"/>
      <c r="I111" s="52"/>
      <c r="J111" s="17">
        <f>VLOOKUP($C111,'Équipes 1er cycle'!$A$6:$G$200,5,FALSE)</f>
        <v>0</v>
      </c>
      <c r="K111" s="52"/>
      <c r="L111" s="82">
        <f t="shared" si="13"/>
        <v>0</v>
      </c>
      <c r="M111" s="51"/>
      <c r="N111" s="51"/>
      <c r="O111" s="52"/>
      <c r="P111" s="17">
        <f>VLOOKUP($C111,'Équipes 1er cycle'!$A$6:$G$200,5,FALSE)</f>
        <v>0</v>
      </c>
      <c r="Q111" s="52"/>
      <c r="R111" s="82">
        <f t="shared" si="14"/>
        <v>0</v>
      </c>
      <c r="S111" s="53">
        <f aca="true" t="shared" si="19" ref="S111:S112">_xlfn.IFERROR($L111+$R111,"")</f>
        <v>0</v>
      </c>
      <c r="T111" s="53">
        <f t="shared" si="11"/>
        <v>1E-05</v>
      </c>
      <c r="U111" s="54">
        <f>VLOOKUP($C111,'Équipes 1er cycle'!$A$6:$G$200,7,FALSE)</f>
        <v>0</v>
      </c>
      <c r="V111" s="54">
        <f t="shared" si="12"/>
        <v>1E-06</v>
      </c>
      <c r="W111" s="55"/>
    </row>
    <row r="112" spans="1:23" ht="24" customHeight="1">
      <c r="A112" s="56">
        <f t="shared" si="17"/>
        <v>0</v>
      </c>
      <c r="B112" s="57">
        <f t="shared" si="18"/>
        <v>0</v>
      </c>
      <c r="C112" s="58">
        <f>'Équipes 1er cycle'!$A106</f>
        <v>100</v>
      </c>
      <c r="D112" s="59">
        <f>VLOOKUP($C112,'Équipes 1er cycle'!$A$7:$G$200,2,FALSE)</f>
        <v>0</v>
      </c>
      <c r="E112" s="59">
        <f>VLOOKUP($C112,'Équipes 1er cycle'!$A$7:$G$200,3,FALSE)</f>
        <v>0</v>
      </c>
      <c r="F112" s="60">
        <f>VLOOKUP($C112,'Équipes 1er cycle'!$A$7:$G$200,4,FALSE)</f>
        <v>0</v>
      </c>
      <c r="G112" s="61"/>
      <c r="H112" s="70"/>
      <c r="I112" s="62"/>
      <c r="J112" s="63">
        <f>VLOOKUP($C112,'Équipes 1er cycle'!$A$6:$G$200,5,FALSE)</f>
        <v>0</v>
      </c>
      <c r="K112" s="62"/>
      <c r="L112" s="84">
        <f t="shared" si="13"/>
        <v>0</v>
      </c>
      <c r="M112" s="61"/>
      <c r="N112" s="70"/>
      <c r="O112" s="62"/>
      <c r="P112" s="63">
        <f>VLOOKUP($C112,'Équipes 1er cycle'!$A$6:$G$200,5,FALSE)</f>
        <v>0</v>
      </c>
      <c r="Q112" s="62"/>
      <c r="R112" s="84">
        <f t="shared" si="14"/>
        <v>0</v>
      </c>
      <c r="S112" s="64">
        <f t="shared" si="19"/>
        <v>0</v>
      </c>
      <c r="T112" s="64">
        <f t="shared" si="11"/>
        <v>0</v>
      </c>
      <c r="U112" s="65">
        <f>VLOOKUP($C112,'Équipes 1er cycle'!$A$6:$G$200,7,FALSE)</f>
        <v>0</v>
      </c>
      <c r="V112" s="65">
        <f t="shared" si="12"/>
        <v>0</v>
      </c>
      <c r="W112" s="66"/>
    </row>
  </sheetData>
  <sheetProtection algorithmName="SHA-512" hashValue="PsmSoOwIepmeHLBHyss59K0416BeDhMNm9t/6La3pziWd85ZmC6/MGXQNVpgXZPyDf8EVbqGTT0/sRzueBioJA==" saltValue="B/CmvHQtRVDZL1vuaYLOAg==" spinCount="100000" sheet="1" objects="1" scenarios="1"/>
  <mergeCells count="31">
    <mergeCell ref="W7:W10"/>
    <mergeCell ref="C1:W1"/>
    <mergeCell ref="C2:W2"/>
    <mergeCell ref="C3:W3"/>
    <mergeCell ref="B4:W4"/>
    <mergeCell ref="B6:W6"/>
    <mergeCell ref="L8:L10"/>
    <mergeCell ref="R8:R10"/>
    <mergeCell ref="M7:R7"/>
    <mergeCell ref="T7:T8"/>
    <mergeCell ref="G7:L7"/>
    <mergeCell ref="I8:I9"/>
    <mergeCell ref="O8:O9"/>
    <mergeCell ref="G8:G9"/>
    <mergeCell ref="J8:J9"/>
    <mergeCell ref="S7:S9"/>
    <mergeCell ref="A7:A9"/>
    <mergeCell ref="B7:B9"/>
    <mergeCell ref="C7:C9"/>
    <mergeCell ref="D7:D9"/>
    <mergeCell ref="E7:E9"/>
    <mergeCell ref="F7:F9"/>
    <mergeCell ref="V7:V8"/>
    <mergeCell ref="V9:V10"/>
    <mergeCell ref="U7:U8"/>
    <mergeCell ref="M8:M9"/>
    <mergeCell ref="P8:P9"/>
    <mergeCell ref="K8:K9"/>
    <mergeCell ref="Q8:Q9"/>
    <mergeCell ref="H8:H9"/>
    <mergeCell ref="N8:N9"/>
  </mergeCells>
  <conditionalFormatting sqref="V13:V112">
    <cfRule type="duplicateValues" priority="12" dxfId="0">
      <formula>AND(COUNTIF($V$13:$V$112,V13)&gt;1,NOT(ISBLANK(V13)))</formula>
    </cfRule>
  </conditionalFormatting>
  <dataValidations count="3">
    <dataValidation operator="lessThanOrEqual" allowBlank="1" showInputMessage="1" showErrorMessage="1" sqref="M12:N12 G12:H12"/>
    <dataValidation allowBlank="1" showInputMessage="1" showErrorMessage="1" error="La distance doit être comprise entre 0 et 1000 mm." sqref="M13:N112 G13:H112"/>
    <dataValidation type="whole" allowBlank="1" showInputMessage="1" showErrorMessage="1" error="Minimum 10 cm et maximum 1000 cm" sqref="O12:O112 I12:I112">
      <formula1>10</formula1>
      <formula2>100</formula2>
    </dataValidation>
  </dataValidations>
  <printOptions/>
  <pageMargins left="0.7" right="0.7" top="0.75" bottom="0.75" header="0.3" footer="0.3"/>
  <pageSetup horizontalDpi="600" verticalDpi="600" orientation="portrait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  <pageSetUpPr fitToPage="1"/>
  </sheetPr>
  <dimension ref="A1:L105"/>
  <sheetViews>
    <sheetView zoomScale="105" zoomScaleNormal="105" workbookViewId="0" topLeftCell="A1">
      <selection activeCell="B6" sqref="B6"/>
    </sheetView>
  </sheetViews>
  <sheetFormatPr defaultColWidth="11.421875" defaultRowHeight="15"/>
  <cols>
    <col min="1" max="1" width="11.421875" style="86" customWidth="1"/>
    <col min="2" max="2" width="18.00390625" style="86" customWidth="1"/>
    <col min="3" max="3" width="11.7109375" style="86" customWidth="1"/>
    <col min="4" max="4" width="56.421875" style="86" customWidth="1"/>
    <col min="5" max="5" width="46.28125" style="86" customWidth="1"/>
    <col min="6" max="6" width="39.7109375" style="86" hidden="1" customWidth="1"/>
    <col min="7" max="7" width="17.57421875" style="86" customWidth="1"/>
    <col min="8" max="9" width="11.421875" style="86" customWidth="1"/>
    <col min="10" max="10" width="12.8515625" style="86" customWidth="1"/>
    <col min="11" max="11" width="77.8515625" style="86" customWidth="1"/>
    <col min="12" max="12" width="12.8515625" style="86" customWidth="1"/>
    <col min="13" max="16384" width="11.421875" style="86" customWidth="1"/>
  </cols>
  <sheetData>
    <row r="1" spans="1:8" ht="20.25">
      <c r="A1" s="85"/>
      <c r="B1" s="157" t="s">
        <v>72</v>
      </c>
      <c r="C1" s="157"/>
      <c r="D1" s="157"/>
      <c r="E1" s="157"/>
      <c r="F1" s="157"/>
      <c r="G1" s="157"/>
      <c r="H1" s="85"/>
    </row>
    <row r="2" spans="1:8" ht="23.25">
      <c r="A2" s="85"/>
      <c r="B2" s="157" t="s">
        <v>73</v>
      </c>
      <c r="C2" s="157"/>
      <c r="D2" s="157"/>
      <c r="E2" s="157"/>
      <c r="F2" s="157"/>
      <c r="G2" s="157"/>
      <c r="H2" s="85"/>
    </row>
    <row r="3" spans="1:8" ht="11.25" customHeight="1" thickBot="1">
      <c r="A3" s="85"/>
      <c r="B3" s="93"/>
      <c r="C3" s="93"/>
      <c r="D3" s="93"/>
      <c r="E3" s="93"/>
      <c r="F3" s="93"/>
      <c r="G3" s="93"/>
      <c r="H3" s="85"/>
    </row>
    <row r="4" spans="1:7" ht="15" thickBot="1">
      <c r="A4" s="85"/>
      <c r="B4" s="163" t="s">
        <v>18</v>
      </c>
      <c r="C4" s="164"/>
      <c r="D4" s="164"/>
      <c r="E4" s="164"/>
      <c r="F4" s="164"/>
      <c r="G4" s="165"/>
    </row>
    <row r="5" spans="1:8" ht="30" customHeight="1" thickBot="1">
      <c r="A5" s="85"/>
      <c r="B5" s="167" t="s">
        <v>9</v>
      </c>
      <c r="C5" s="168" t="s">
        <v>12</v>
      </c>
      <c r="D5" s="168" t="s">
        <v>74</v>
      </c>
      <c r="E5" s="168" t="s">
        <v>34</v>
      </c>
      <c r="F5" s="168" t="s">
        <v>11</v>
      </c>
      <c r="G5" s="169" t="s">
        <v>16</v>
      </c>
      <c r="H5" s="85"/>
    </row>
    <row r="6" spans="1:8" ht="19.5" customHeight="1">
      <c r="A6" s="85"/>
      <c r="B6" s="94">
        <v>1</v>
      </c>
      <c r="C6" s="95">
        <f>VLOOKUP(G6,'Pointage 1er cycle'!$B$13:$V$200,2,FALSE)</f>
        <v>1</v>
      </c>
      <c r="D6" s="96">
        <f>VLOOKUP($C6,'Équipes 1er cycle'!$A$7:$D$200,2,FALSE)</f>
        <v>0</v>
      </c>
      <c r="E6" s="96">
        <f>VLOOKUP($C6,'Équipes 1er cycle'!$A$7:$D$200,3,FALSE)</f>
        <v>0</v>
      </c>
      <c r="F6" s="96">
        <f>VLOOKUP($C6,'Équipes 1er cycle'!$A$7:$D$200,4,FALSE)</f>
        <v>0</v>
      </c>
      <c r="G6" s="97">
        <f>LARGE('Pointage 1er cycle'!$T$13:$T$200,B6)</f>
        <v>0.00099</v>
      </c>
      <c r="H6" s="85"/>
    </row>
    <row r="7" spans="1:8" ht="19.5" customHeight="1">
      <c r="A7" s="85"/>
      <c r="B7" s="98">
        <v>2</v>
      </c>
      <c r="C7" s="99">
        <f>VLOOKUP(G7,'Pointage 1er cycle'!$B$13:$V$200,2,FALSE)</f>
        <v>2</v>
      </c>
      <c r="D7" s="100">
        <f>VLOOKUP($C7,'Équipes 1er cycle'!$A$7:$D$200,2,FALSE)</f>
        <v>0</v>
      </c>
      <c r="E7" s="100">
        <f>VLOOKUP($C7,'Équipes 1er cycle'!$A$7:$D$200,3,FALSE)</f>
        <v>0</v>
      </c>
      <c r="F7" s="100">
        <f>VLOOKUP($C7,'Équipes 1er cycle'!$A$7:$D$200,4,FALSE)</f>
        <v>0</v>
      </c>
      <c r="G7" s="101">
        <f>LARGE('Pointage 1er cycle'!$T$13:$T$200,B7)</f>
        <v>0.00098</v>
      </c>
      <c r="H7" s="85"/>
    </row>
    <row r="8" spans="1:8" ht="19.5" customHeight="1">
      <c r="A8" s="85"/>
      <c r="B8" s="98">
        <v>3</v>
      </c>
      <c r="C8" s="99">
        <f>VLOOKUP(G8,'Pointage 1er cycle'!$B$13:$V$200,2,FALSE)</f>
        <v>3</v>
      </c>
      <c r="D8" s="100">
        <f>VLOOKUP($C8,'Équipes 1er cycle'!$A$7:$D$200,2,FALSE)</f>
        <v>0</v>
      </c>
      <c r="E8" s="100">
        <f>VLOOKUP($C8,'Équipes 1er cycle'!$A$7:$D$200,3,FALSE)</f>
        <v>0</v>
      </c>
      <c r="F8" s="100">
        <f>VLOOKUP($C8,'Équipes 1er cycle'!$A$7:$D$200,4,FALSE)</f>
        <v>0</v>
      </c>
      <c r="G8" s="101">
        <f>LARGE('Pointage 1er cycle'!$T$13:$T$200,B8)</f>
        <v>0.00097</v>
      </c>
      <c r="H8" s="85"/>
    </row>
    <row r="9" spans="1:8" ht="19.5" customHeight="1">
      <c r="A9" s="85"/>
      <c r="B9" s="98">
        <v>4</v>
      </c>
      <c r="C9" s="99">
        <f>VLOOKUP(G9,'Pointage 1er cycle'!$B$13:$V$200,2,FALSE)</f>
        <v>4</v>
      </c>
      <c r="D9" s="100">
        <f>VLOOKUP($C9,'Équipes 1er cycle'!$A$7:$D$200,2,FALSE)</f>
        <v>0</v>
      </c>
      <c r="E9" s="100">
        <f>VLOOKUP($C9,'Équipes 1er cycle'!$A$7:$D$200,3,FALSE)</f>
        <v>0</v>
      </c>
      <c r="F9" s="100">
        <f>VLOOKUP($C9,'Équipes 1er cycle'!$A$7:$D$200,4,FALSE)</f>
        <v>0</v>
      </c>
      <c r="G9" s="101">
        <f>LARGE('Pointage 1er cycle'!$T$13:$T$200,B9)</f>
        <v>0.00096</v>
      </c>
      <c r="H9" s="85"/>
    </row>
    <row r="10" spans="1:8" ht="19.5" customHeight="1">
      <c r="A10" s="85"/>
      <c r="B10" s="98">
        <v>5</v>
      </c>
      <c r="C10" s="99">
        <f>VLOOKUP(G10,'Pointage 1er cycle'!$B$13:$V$200,2,FALSE)</f>
        <v>5</v>
      </c>
      <c r="D10" s="100">
        <f>VLOOKUP($C10,'Équipes 1er cycle'!$A$7:$D$200,2,FALSE)</f>
        <v>0</v>
      </c>
      <c r="E10" s="100">
        <f>VLOOKUP($C10,'Équipes 1er cycle'!$A$7:$D$200,3,FALSE)</f>
        <v>0</v>
      </c>
      <c r="F10" s="100">
        <f>VLOOKUP($C10,'Équipes 1er cycle'!$A$7:$D$200,4,FALSE)</f>
        <v>0</v>
      </c>
      <c r="G10" s="101">
        <f>LARGE('Pointage 1er cycle'!$T$13:$T$200,B10)</f>
        <v>0.00095</v>
      </c>
      <c r="H10" s="85"/>
    </row>
    <row r="11" spans="1:8" ht="19.5" customHeight="1">
      <c r="A11" s="85"/>
      <c r="B11" s="98">
        <v>6</v>
      </c>
      <c r="C11" s="99">
        <f>VLOOKUP(G11,'Pointage 1er cycle'!$B$13:$V$200,2,FALSE)</f>
        <v>6</v>
      </c>
      <c r="D11" s="100">
        <f>VLOOKUP($C11,'Équipes 1er cycle'!$A$7:$D$200,2,FALSE)</f>
        <v>0</v>
      </c>
      <c r="E11" s="100">
        <f>VLOOKUP($C11,'Équipes 1er cycle'!$A$7:$D$200,3,FALSE)</f>
        <v>0</v>
      </c>
      <c r="F11" s="100">
        <f>VLOOKUP($C11,'Équipes 1er cycle'!$A$7:$D$200,4,FALSE)</f>
        <v>0</v>
      </c>
      <c r="G11" s="101">
        <f>LARGE('Pointage 1er cycle'!$T$13:$T$200,B11)</f>
        <v>0.00094</v>
      </c>
      <c r="H11" s="85"/>
    </row>
    <row r="12" spans="1:8" ht="19.5" customHeight="1">
      <c r="A12" s="85"/>
      <c r="B12" s="98">
        <v>7</v>
      </c>
      <c r="C12" s="99">
        <f>VLOOKUP(G12,'Pointage 1er cycle'!$B$13:$V$200,2,FALSE)</f>
        <v>7</v>
      </c>
      <c r="D12" s="100">
        <f>VLOOKUP($C12,'Équipes 1er cycle'!$A$7:$D$200,2,FALSE)</f>
        <v>0</v>
      </c>
      <c r="E12" s="100">
        <f>VLOOKUP($C12,'Équipes 1er cycle'!$A$7:$D$200,3,FALSE)</f>
        <v>0</v>
      </c>
      <c r="F12" s="100">
        <f>VLOOKUP($C12,'Équipes 1er cycle'!$A$7:$D$200,4,FALSE)</f>
        <v>0</v>
      </c>
      <c r="G12" s="101">
        <f>LARGE('Pointage 1er cycle'!$T$13:$T$200,B12)</f>
        <v>0.00093</v>
      </c>
      <c r="H12" s="85"/>
    </row>
    <row r="13" spans="1:8" ht="19.5" customHeight="1">
      <c r="A13" s="85"/>
      <c r="B13" s="98">
        <v>8</v>
      </c>
      <c r="C13" s="99">
        <f>VLOOKUP(G13,'Pointage 1er cycle'!$B$13:$V$200,2,FALSE)</f>
        <v>8</v>
      </c>
      <c r="D13" s="100">
        <f>VLOOKUP($C13,'Équipes 1er cycle'!$A$7:$D$200,2,FALSE)</f>
        <v>0</v>
      </c>
      <c r="E13" s="100">
        <f>VLOOKUP($C13,'Équipes 1er cycle'!$A$7:$D$200,3,FALSE)</f>
        <v>0</v>
      </c>
      <c r="F13" s="100">
        <f>VLOOKUP($C13,'Équipes 1er cycle'!$A$7:$D$200,4,FALSE)</f>
        <v>0</v>
      </c>
      <c r="G13" s="101">
        <f>LARGE('Pointage 1er cycle'!$T$13:$T$200,B13)</f>
        <v>0.00092</v>
      </c>
      <c r="H13" s="85"/>
    </row>
    <row r="14" spans="1:8" ht="19.5" customHeight="1">
      <c r="A14" s="85"/>
      <c r="B14" s="98">
        <v>9</v>
      </c>
      <c r="C14" s="99">
        <f>VLOOKUP(G14,'Pointage 1er cycle'!$B$13:$V$200,2,FALSE)</f>
        <v>9</v>
      </c>
      <c r="D14" s="100">
        <f>VLOOKUP($C14,'Équipes 1er cycle'!$A$7:$D$200,2,FALSE)</f>
        <v>0</v>
      </c>
      <c r="E14" s="100">
        <f>VLOOKUP($C14,'Équipes 1er cycle'!$A$7:$D$200,3,FALSE)</f>
        <v>0</v>
      </c>
      <c r="F14" s="100">
        <f>VLOOKUP($C14,'Équipes 1er cycle'!$A$7:$D$200,4,FALSE)</f>
        <v>0</v>
      </c>
      <c r="G14" s="101">
        <f>LARGE('Pointage 1er cycle'!$T$13:$T$200,B14)</f>
        <v>0.00091</v>
      </c>
      <c r="H14" s="85"/>
    </row>
    <row r="15" spans="1:8" ht="19.5" customHeight="1">
      <c r="A15" s="85"/>
      <c r="B15" s="98">
        <v>10</v>
      </c>
      <c r="C15" s="99">
        <f>VLOOKUP(G15,'Pointage 1er cycle'!$B$13:$V$200,2,FALSE)</f>
        <v>10</v>
      </c>
      <c r="D15" s="100">
        <f>VLOOKUP($C15,'Équipes 1er cycle'!$A$7:$D$200,2,FALSE)</f>
        <v>0</v>
      </c>
      <c r="E15" s="100">
        <f>VLOOKUP($C15,'Équipes 1er cycle'!$A$7:$D$200,3,FALSE)</f>
        <v>0</v>
      </c>
      <c r="F15" s="100">
        <f>VLOOKUP($C15,'Équipes 1er cycle'!$A$7:$D$200,4,FALSE)</f>
        <v>0</v>
      </c>
      <c r="G15" s="101">
        <f>LARGE('Pointage 1er cycle'!$T$13:$T$200,B15)</f>
        <v>0.0009</v>
      </c>
      <c r="H15" s="85"/>
    </row>
    <row r="16" spans="1:8" ht="19.5" customHeight="1">
      <c r="A16" s="85"/>
      <c r="B16" s="98">
        <v>11</v>
      </c>
      <c r="C16" s="99">
        <f>VLOOKUP(G16,'Pointage 1er cycle'!$B$13:$V$200,2,FALSE)</f>
        <v>11</v>
      </c>
      <c r="D16" s="100">
        <f>VLOOKUP($C16,'Équipes 1er cycle'!$A$7:$D$200,2,FALSE)</f>
        <v>0</v>
      </c>
      <c r="E16" s="100">
        <f>VLOOKUP($C16,'Équipes 1er cycle'!$A$7:$D$200,3,FALSE)</f>
        <v>0</v>
      </c>
      <c r="F16" s="100">
        <f>VLOOKUP($C16,'Équipes 1er cycle'!$A$7:$D$200,4,FALSE)</f>
        <v>0</v>
      </c>
      <c r="G16" s="101">
        <f>LARGE('Pointage 1er cycle'!$T$13:$T$200,B16)</f>
        <v>0.00089</v>
      </c>
      <c r="H16" s="85"/>
    </row>
    <row r="17" spans="1:8" ht="19.5" customHeight="1">
      <c r="A17" s="85"/>
      <c r="B17" s="98">
        <v>12</v>
      </c>
      <c r="C17" s="99">
        <f>VLOOKUP(G17,'Pointage 1er cycle'!$B$13:$V$200,2,FALSE)</f>
        <v>12</v>
      </c>
      <c r="D17" s="100">
        <f>VLOOKUP($C17,'Équipes 1er cycle'!$A$7:$D$200,2,FALSE)</f>
        <v>0</v>
      </c>
      <c r="E17" s="100">
        <f>VLOOKUP($C17,'Équipes 1er cycle'!$A$7:$D$200,3,FALSE)</f>
        <v>0</v>
      </c>
      <c r="F17" s="100">
        <f>VLOOKUP($C17,'Équipes 1er cycle'!$A$7:$D$200,4,FALSE)</f>
        <v>0</v>
      </c>
      <c r="G17" s="101">
        <f>LARGE('Pointage 1er cycle'!$T$13:$T$200,B17)</f>
        <v>0.00088</v>
      </c>
      <c r="H17" s="85"/>
    </row>
    <row r="18" spans="1:8" ht="19.5" customHeight="1">
      <c r="A18" s="85"/>
      <c r="B18" s="98">
        <v>13</v>
      </c>
      <c r="C18" s="99">
        <f>VLOOKUP(G18,'Pointage 1er cycle'!$B$13:$V$200,2,FALSE)</f>
        <v>13</v>
      </c>
      <c r="D18" s="100">
        <f>VLOOKUP($C18,'Équipes 1er cycle'!$A$7:$D$200,2,FALSE)</f>
        <v>0</v>
      </c>
      <c r="E18" s="100">
        <f>VLOOKUP($C18,'Équipes 1er cycle'!$A$7:$D$200,3,FALSE)</f>
        <v>0</v>
      </c>
      <c r="F18" s="100">
        <f>VLOOKUP($C18,'Équipes 1er cycle'!$A$7:$D$200,4,FALSE)</f>
        <v>0</v>
      </c>
      <c r="G18" s="101">
        <f>LARGE('Pointage 1er cycle'!$T$13:$T$200,B18)</f>
        <v>0.00087</v>
      </c>
      <c r="H18" s="85"/>
    </row>
    <row r="19" spans="1:8" ht="19.5" customHeight="1">
      <c r="A19" s="85"/>
      <c r="B19" s="98">
        <v>14</v>
      </c>
      <c r="C19" s="99">
        <f>VLOOKUP(G19,'Pointage 1er cycle'!$B$13:$V$200,2,FALSE)</f>
        <v>14</v>
      </c>
      <c r="D19" s="100">
        <f>VLOOKUP($C19,'Équipes 1er cycle'!$A$7:$D$200,2,FALSE)</f>
        <v>0</v>
      </c>
      <c r="E19" s="100">
        <f>VLOOKUP($C19,'Équipes 1er cycle'!$A$7:$D$200,3,FALSE)</f>
        <v>0</v>
      </c>
      <c r="F19" s="100">
        <f>VLOOKUP($C19,'Équipes 1er cycle'!$A$7:$D$200,4,FALSE)</f>
        <v>0</v>
      </c>
      <c r="G19" s="101">
        <f>LARGE('Pointage 1er cycle'!$T$13:$T$200,B19)</f>
        <v>0.00086</v>
      </c>
      <c r="H19" s="85"/>
    </row>
    <row r="20" spans="1:8" ht="19.5" customHeight="1">
      <c r="A20" s="85"/>
      <c r="B20" s="98">
        <v>15</v>
      </c>
      <c r="C20" s="99">
        <f>VLOOKUP(G20,'Pointage 1er cycle'!$B$13:$V$200,2,FALSE)</f>
        <v>15</v>
      </c>
      <c r="D20" s="100">
        <f>VLOOKUP($C20,'Équipes 1er cycle'!$A$7:$D$200,2,FALSE)</f>
        <v>0</v>
      </c>
      <c r="E20" s="100">
        <f>VLOOKUP($C20,'Équipes 1er cycle'!$A$7:$D$200,3,FALSE)</f>
        <v>0</v>
      </c>
      <c r="F20" s="100">
        <f>VLOOKUP($C20,'Équipes 1er cycle'!$A$7:$D$200,4,FALSE)</f>
        <v>0</v>
      </c>
      <c r="G20" s="101">
        <f>LARGE('Pointage 1er cycle'!$T$13:$T$200,B20)</f>
        <v>0.00085</v>
      </c>
      <c r="H20" s="85"/>
    </row>
    <row r="21" spans="1:8" ht="19.5" customHeight="1">
      <c r="A21" s="85"/>
      <c r="B21" s="98">
        <v>16</v>
      </c>
      <c r="C21" s="99">
        <f>VLOOKUP(G21,'Pointage 1er cycle'!$B$13:$V$200,2,FALSE)</f>
        <v>16</v>
      </c>
      <c r="D21" s="100">
        <f>VLOOKUP($C21,'Équipes 1er cycle'!$A$7:$D$200,2,FALSE)</f>
        <v>0</v>
      </c>
      <c r="E21" s="100">
        <f>VLOOKUP($C21,'Équipes 1er cycle'!$A$7:$D$200,3,FALSE)</f>
        <v>0</v>
      </c>
      <c r="F21" s="100">
        <f>VLOOKUP($C21,'Équipes 1er cycle'!$A$7:$D$200,4,FALSE)</f>
        <v>0</v>
      </c>
      <c r="G21" s="101">
        <f>LARGE('Pointage 1er cycle'!$T$13:$T$200,B21)</f>
        <v>0.00084</v>
      </c>
      <c r="H21" s="85"/>
    </row>
    <row r="22" spans="1:8" ht="19.5" customHeight="1">
      <c r="A22" s="85"/>
      <c r="B22" s="98">
        <v>17</v>
      </c>
      <c r="C22" s="99">
        <f>VLOOKUP(G22,'Pointage 1er cycle'!$B$13:$V$200,2,FALSE)</f>
        <v>17</v>
      </c>
      <c r="D22" s="100">
        <f>VLOOKUP($C22,'Équipes 1er cycle'!$A$7:$D$200,2,FALSE)</f>
        <v>0</v>
      </c>
      <c r="E22" s="100">
        <f>VLOOKUP($C22,'Équipes 1er cycle'!$A$7:$D$200,3,FALSE)</f>
        <v>0</v>
      </c>
      <c r="F22" s="100">
        <f>VLOOKUP($C22,'Équipes 1er cycle'!$A$7:$D$200,4,FALSE)</f>
        <v>0</v>
      </c>
      <c r="G22" s="101">
        <f>LARGE('Pointage 1er cycle'!$T$13:$T$200,B22)</f>
        <v>0.00083</v>
      </c>
      <c r="H22" s="85"/>
    </row>
    <row r="23" spans="1:8" ht="19.5" customHeight="1">
      <c r="A23" s="85"/>
      <c r="B23" s="98">
        <v>18</v>
      </c>
      <c r="C23" s="99">
        <f>VLOOKUP(G23,'Pointage 1er cycle'!$B$13:$V$200,2,FALSE)</f>
        <v>18</v>
      </c>
      <c r="D23" s="100">
        <f>VLOOKUP($C23,'Équipes 1er cycle'!$A$7:$D$200,2,FALSE)</f>
        <v>0</v>
      </c>
      <c r="E23" s="100">
        <f>VLOOKUP($C23,'Équipes 1er cycle'!$A$7:$D$200,3,FALSE)</f>
        <v>0</v>
      </c>
      <c r="F23" s="100">
        <f>VLOOKUP($C23,'Équipes 1er cycle'!$A$7:$D$200,4,FALSE)</f>
        <v>0</v>
      </c>
      <c r="G23" s="101">
        <f>LARGE('Pointage 1er cycle'!$T$13:$T$200,B23)</f>
        <v>0.00082</v>
      </c>
      <c r="H23" s="85"/>
    </row>
    <row r="24" spans="1:8" ht="19.5" customHeight="1">
      <c r="A24" s="85"/>
      <c r="B24" s="98">
        <v>19</v>
      </c>
      <c r="C24" s="99">
        <f>VLOOKUP(G24,'Pointage 1er cycle'!$B$13:$V$200,2,FALSE)</f>
        <v>19</v>
      </c>
      <c r="D24" s="100">
        <f>VLOOKUP($C24,'Équipes 1er cycle'!$A$7:$D$200,2,FALSE)</f>
        <v>0</v>
      </c>
      <c r="E24" s="100">
        <f>VLOOKUP($C24,'Équipes 1er cycle'!$A$7:$D$200,3,FALSE)</f>
        <v>0</v>
      </c>
      <c r="F24" s="100">
        <f>VLOOKUP($C24,'Équipes 1er cycle'!$A$7:$D$200,4,FALSE)</f>
        <v>0</v>
      </c>
      <c r="G24" s="101">
        <f>LARGE('Pointage 1er cycle'!$T$13:$T$200,B24)</f>
        <v>0.00081</v>
      </c>
      <c r="H24" s="85"/>
    </row>
    <row r="25" spans="1:8" ht="19.5" customHeight="1">
      <c r="A25" s="85"/>
      <c r="B25" s="98">
        <v>20</v>
      </c>
      <c r="C25" s="99">
        <f>VLOOKUP(G25,'Pointage 1er cycle'!$B$13:$V$200,2,FALSE)</f>
        <v>20</v>
      </c>
      <c r="D25" s="100">
        <f>VLOOKUP($C25,'Équipes 1er cycle'!$A$7:$D$200,2,FALSE)</f>
        <v>0</v>
      </c>
      <c r="E25" s="100">
        <f>VLOOKUP($C25,'Équipes 1er cycle'!$A$7:$D$200,3,FALSE)</f>
        <v>0</v>
      </c>
      <c r="F25" s="100">
        <f>VLOOKUP($C25,'Équipes 1er cycle'!$A$7:$D$200,4,FALSE)</f>
        <v>0</v>
      </c>
      <c r="G25" s="101">
        <f>LARGE('Pointage 1er cycle'!$T$13:$T$200,B25)</f>
        <v>0.0008</v>
      </c>
      <c r="H25" s="85"/>
    </row>
    <row r="26" spans="1:8" ht="19.5" customHeight="1">
      <c r="A26" s="85"/>
      <c r="B26" s="98">
        <v>21</v>
      </c>
      <c r="C26" s="99">
        <f>VLOOKUP(G26,'Pointage 1er cycle'!$B$13:$V$200,2,FALSE)</f>
        <v>21</v>
      </c>
      <c r="D26" s="100">
        <f>VLOOKUP($C26,'Équipes 1er cycle'!$A$7:$D$200,2,FALSE)</f>
        <v>0</v>
      </c>
      <c r="E26" s="100">
        <f>VLOOKUP($C26,'Équipes 1er cycle'!$A$7:$D$200,3,FALSE)</f>
        <v>0</v>
      </c>
      <c r="F26" s="100">
        <f>VLOOKUP($C26,'Équipes 1er cycle'!$A$7:$D$200,4,FALSE)</f>
        <v>0</v>
      </c>
      <c r="G26" s="101">
        <f>LARGE('Pointage 1er cycle'!$T$13:$T$200,B26)</f>
        <v>0.00079</v>
      </c>
      <c r="H26" s="85"/>
    </row>
    <row r="27" spans="1:8" ht="19.5" customHeight="1">
      <c r="A27" s="85"/>
      <c r="B27" s="98">
        <v>22</v>
      </c>
      <c r="C27" s="99">
        <f>VLOOKUP(G27,'Pointage 1er cycle'!$B$13:$V$200,2,FALSE)</f>
        <v>22</v>
      </c>
      <c r="D27" s="100">
        <f>VLOOKUP($C27,'Équipes 1er cycle'!$A$7:$D$200,2,FALSE)</f>
        <v>0</v>
      </c>
      <c r="E27" s="100">
        <f>VLOOKUP($C27,'Équipes 1er cycle'!$A$7:$D$200,3,FALSE)</f>
        <v>0</v>
      </c>
      <c r="F27" s="100">
        <f>VLOOKUP($C27,'Équipes 1er cycle'!$A$7:$D$200,4,FALSE)</f>
        <v>0</v>
      </c>
      <c r="G27" s="101">
        <f>LARGE('Pointage 1er cycle'!$T$13:$T$200,B27)</f>
        <v>0.00078</v>
      </c>
      <c r="H27" s="85"/>
    </row>
    <row r="28" spans="1:8" ht="19.5" customHeight="1">
      <c r="A28" s="85"/>
      <c r="B28" s="98">
        <v>23</v>
      </c>
      <c r="C28" s="99">
        <f>VLOOKUP(G28,'Pointage 1er cycle'!$B$13:$V$200,2,FALSE)</f>
        <v>23</v>
      </c>
      <c r="D28" s="100">
        <f>VLOOKUP($C28,'Équipes 1er cycle'!$A$7:$D$200,2,FALSE)</f>
        <v>0</v>
      </c>
      <c r="E28" s="100">
        <f>VLOOKUP($C28,'Équipes 1er cycle'!$A$7:$D$200,3,FALSE)</f>
        <v>0</v>
      </c>
      <c r="F28" s="100">
        <f>VLOOKUP($C28,'Équipes 1er cycle'!$A$7:$D$200,4,FALSE)</f>
        <v>0</v>
      </c>
      <c r="G28" s="101">
        <f>LARGE('Pointage 1er cycle'!$T$13:$T$200,B28)</f>
        <v>0.00077</v>
      </c>
      <c r="H28" s="85"/>
    </row>
    <row r="29" spans="1:8" ht="19.5" customHeight="1">
      <c r="A29" s="85"/>
      <c r="B29" s="98">
        <v>24</v>
      </c>
      <c r="C29" s="99">
        <f>VLOOKUP(G29,'Pointage 1er cycle'!$B$13:$V$200,2,FALSE)</f>
        <v>24</v>
      </c>
      <c r="D29" s="100">
        <f>VLOOKUP($C29,'Équipes 1er cycle'!$A$7:$D$200,2,FALSE)</f>
        <v>0</v>
      </c>
      <c r="E29" s="100">
        <f>VLOOKUP($C29,'Équipes 1er cycle'!$A$7:$D$200,3,FALSE)</f>
        <v>0</v>
      </c>
      <c r="F29" s="100">
        <f>VLOOKUP($C29,'Équipes 1er cycle'!$A$7:$D$200,4,FALSE)</f>
        <v>0</v>
      </c>
      <c r="G29" s="101">
        <f>LARGE('Pointage 1er cycle'!$T$13:$T$200,B29)</f>
        <v>0.00076</v>
      </c>
      <c r="H29" s="85"/>
    </row>
    <row r="30" spans="1:8" ht="19.5" customHeight="1">
      <c r="A30" s="85"/>
      <c r="B30" s="98">
        <v>25</v>
      </c>
      <c r="C30" s="99">
        <f>VLOOKUP(G30,'Pointage 1er cycle'!$B$13:$V$200,2,FALSE)</f>
        <v>25</v>
      </c>
      <c r="D30" s="100">
        <f>VLOOKUP($C30,'Équipes 1er cycle'!$A$7:$D$200,2,FALSE)</f>
        <v>0</v>
      </c>
      <c r="E30" s="100">
        <f>VLOOKUP($C30,'Équipes 1er cycle'!$A$7:$D$200,3,FALSE)</f>
        <v>0</v>
      </c>
      <c r="F30" s="100">
        <f>VLOOKUP($C30,'Équipes 1er cycle'!$A$7:$D$200,4,FALSE)</f>
        <v>0</v>
      </c>
      <c r="G30" s="101">
        <f>LARGE('Pointage 1er cycle'!$T$13:$T$200,B30)</f>
        <v>0.00075</v>
      </c>
      <c r="H30" s="85"/>
    </row>
    <row r="31" spans="1:8" ht="19.5" customHeight="1">
      <c r="A31" s="85"/>
      <c r="B31" s="98">
        <v>26</v>
      </c>
      <c r="C31" s="99">
        <f>VLOOKUP(G31,'Pointage 1er cycle'!$B$13:$V$200,2,FALSE)</f>
        <v>26</v>
      </c>
      <c r="D31" s="100">
        <f>VLOOKUP($C31,'Équipes 1er cycle'!$A$7:$D$200,2,FALSE)</f>
        <v>0</v>
      </c>
      <c r="E31" s="100">
        <f>VLOOKUP($C31,'Équipes 1er cycle'!$A$7:$D$200,3,FALSE)</f>
        <v>0</v>
      </c>
      <c r="F31" s="100">
        <f>VLOOKUP($C31,'Équipes 1er cycle'!$A$7:$D$200,4,FALSE)</f>
        <v>0</v>
      </c>
      <c r="G31" s="101">
        <f>LARGE('Pointage 1er cycle'!$T$13:$T$200,B31)</f>
        <v>0.00074</v>
      </c>
      <c r="H31" s="85"/>
    </row>
    <row r="32" spans="1:8" ht="19.5" customHeight="1">
      <c r="A32" s="85"/>
      <c r="B32" s="98">
        <v>27</v>
      </c>
      <c r="C32" s="99">
        <f>VLOOKUP(G32,'Pointage 1er cycle'!$B$13:$V$200,2,FALSE)</f>
        <v>27</v>
      </c>
      <c r="D32" s="100">
        <f>VLOOKUP($C32,'Équipes 1er cycle'!$A$7:$D$200,2,FALSE)</f>
        <v>0</v>
      </c>
      <c r="E32" s="100">
        <f>VLOOKUP($C32,'Équipes 1er cycle'!$A$7:$D$200,3,FALSE)</f>
        <v>0</v>
      </c>
      <c r="F32" s="100">
        <f>VLOOKUP($C32,'Équipes 1er cycle'!$A$7:$D$200,4,FALSE)</f>
        <v>0</v>
      </c>
      <c r="G32" s="101">
        <f>LARGE('Pointage 1er cycle'!$T$13:$T$200,B32)</f>
        <v>0.00073</v>
      </c>
      <c r="H32" s="85"/>
    </row>
    <row r="33" spans="1:8" ht="19.5" customHeight="1">
      <c r="A33" s="85"/>
      <c r="B33" s="98">
        <v>28</v>
      </c>
      <c r="C33" s="99">
        <f>VLOOKUP(G33,'Pointage 1er cycle'!$B$13:$V$200,2,FALSE)</f>
        <v>28</v>
      </c>
      <c r="D33" s="100">
        <f>VLOOKUP($C33,'Équipes 1er cycle'!$A$7:$D$200,2,FALSE)</f>
        <v>0</v>
      </c>
      <c r="E33" s="100">
        <f>VLOOKUP($C33,'Équipes 1er cycle'!$A$7:$D$200,3,FALSE)</f>
        <v>0</v>
      </c>
      <c r="F33" s="100">
        <f>VLOOKUP($C33,'Équipes 1er cycle'!$A$7:$D$200,4,FALSE)</f>
        <v>0</v>
      </c>
      <c r="G33" s="101">
        <f>LARGE('Pointage 1er cycle'!$T$13:$T$200,B33)</f>
        <v>0.00072</v>
      </c>
      <c r="H33" s="85"/>
    </row>
    <row r="34" spans="1:8" ht="19.5" customHeight="1">
      <c r="A34" s="85"/>
      <c r="B34" s="98">
        <v>29</v>
      </c>
      <c r="C34" s="99">
        <f>VLOOKUP(G34,'Pointage 1er cycle'!$B$13:$V$200,2,FALSE)</f>
        <v>29</v>
      </c>
      <c r="D34" s="100">
        <f>VLOOKUP($C34,'Équipes 1er cycle'!$A$7:$D$200,2,FALSE)</f>
        <v>0</v>
      </c>
      <c r="E34" s="100">
        <f>VLOOKUP($C34,'Équipes 1er cycle'!$A$7:$D$200,3,FALSE)</f>
        <v>0</v>
      </c>
      <c r="F34" s="100">
        <f>VLOOKUP($C34,'Équipes 1er cycle'!$A$7:$D$200,4,FALSE)</f>
        <v>0</v>
      </c>
      <c r="G34" s="101">
        <f>LARGE('Pointage 1er cycle'!$T$13:$T$200,B34)</f>
        <v>0.00071</v>
      </c>
      <c r="H34" s="85"/>
    </row>
    <row r="35" spans="1:8" ht="19.5" customHeight="1">
      <c r="A35" s="85"/>
      <c r="B35" s="98">
        <v>30</v>
      </c>
      <c r="C35" s="99">
        <f>VLOOKUP(G35,'Pointage 1er cycle'!$B$13:$V$200,2,FALSE)</f>
        <v>30</v>
      </c>
      <c r="D35" s="100">
        <f>VLOOKUP($C35,'Équipes 1er cycle'!$A$7:$D$200,2,FALSE)</f>
        <v>0</v>
      </c>
      <c r="E35" s="100">
        <f>VLOOKUP($C35,'Équipes 1er cycle'!$A$7:$D$200,3,FALSE)</f>
        <v>0</v>
      </c>
      <c r="F35" s="100">
        <f>VLOOKUP($C35,'Équipes 1er cycle'!$A$7:$D$200,4,FALSE)</f>
        <v>0</v>
      </c>
      <c r="G35" s="101">
        <f>LARGE('Pointage 1er cycle'!$T$13:$T$200,B35)</f>
        <v>0.0007</v>
      </c>
      <c r="H35" s="85"/>
    </row>
    <row r="36" spans="1:8" ht="19.5" customHeight="1">
      <c r="A36" s="85"/>
      <c r="B36" s="98">
        <v>31</v>
      </c>
      <c r="C36" s="99">
        <f>VLOOKUP(G36,'Pointage 1er cycle'!$B$13:$V$200,2,FALSE)</f>
        <v>31</v>
      </c>
      <c r="D36" s="100">
        <f>VLOOKUP($C36,'Équipes 1er cycle'!$A$7:$D$200,2,FALSE)</f>
        <v>0</v>
      </c>
      <c r="E36" s="100">
        <f>VLOOKUP($C36,'Équipes 1er cycle'!$A$7:$D$200,3,FALSE)</f>
        <v>0</v>
      </c>
      <c r="F36" s="100">
        <f>VLOOKUP($C36,'Équipes 1er cycle'!$A$7:$D$200,4,FALSE)</f>
        <v>0</v>
      </c>
      <c r="G36" s="101">
        <f>LARGE('Pointage 1er cycle'!$T$13:$T$200,B36)</f>
        <v>0.00069</v>
      </c>
      <c r="H36" s="85"/>
    </row>
    <row r="37" spans="1:8" ht="19.5" customHeight="1">
      <c r="A37" s="85"/>
      <c r="B37" s="98">
        <v>32</v>
      </c>
      <c r="C37" s="99">
        <f>VLOOKUP(G37,'Pointage 1er cycle'!$B$13:$V$200,2,FALSE)</f>
        <v>32</v>
      </c>
      <c r="D37" s="100">
        <f>VLOOKUP($C37,'Équipes 1er cycle'!$A$7:$D$200,2,FALSE)</f>
        <v>0</v>
      </c>
      <c r="E37" s="100">
        <f>VLOOKUP($C37,'Équipes 1er cycle'!$A$7:$D$200,3,FALSE)</f>
        <v>0</v>
      </c>
      <c r="F37" s="100">
        <f>VLOOKUP($C37,'Équipes 1er cycle'!$A$7:$D$200,4,FALSE)</f>
        <v>0</v>
      </c>
      <c r="G37" s="101">
        <f>LARGE('Pointage 1er cycle'!$T$13:$T$200,B37)</f>
        <v>0.00068</v>
      </c>
      <c r="H37" s="85"/>
    </row>
    <row r="38" spans="1:8" ht="19.5" customHeight="1">
      <c r="A38" s="85"/>
      <c r="B38" s="98">
        <v>33</v>
      </c>
      <c r="C38" s="99">
        <f>VLOOKUP(G38,'Pointage 1er cycle'!$B$13:$V$200,2,FALSE)</f>
        <v>33</v>
      </c>
      <c r="D38" s="100">
        <f>VLOOKUP($C38,'Équipes 1er cycle'!$A$7:$D$200,2,FALSE)</f>
        <v>0</v>
      </c>
      <c r="E38" s="100">
        <f>VLOOKUP($C38,'Équipes 1er cycle'!$A$7:$D$200,3,FALSE)</f>
        <v>0</v>
      </c>
      <c r="F38" s="100">
        <f>VLOOKUP($C38,'Équipes 1er cycle'!$A$7:$D$200,4,FALSE)</f>
        <v>0</v>
      </c>
      <c r="G38" s="101">
        <f>LARGE('Pointage 1er cycle'!$T$13:$T$200,B38)</f>
        <v>0.00067</v>
      </c>
      <c r="H38" s="85"/>
    </row>
    <row r="39" spans="1:8" ht="19.5" customHeight="1">
      <c r="A39" s="85"/>
      <c r="B39" s="98">
        <v>34</v>
      </c>
      <c r="C39" s="99">
        <f>VLOOKUP(G39,'Pointage 1er cycle'!$B$13:$V$200,2,FALSE)</f>
        <v>34</v>
      </c>
      <c r="D39" s="100">
        <f>VLOOKUP($C39,'Équipes 1er cycle'!$A$7:$D$200,2,FALSE)</f>
        <v>0</v>
      </c>
      <c r="E39" s="100">
        <f>VLOOKUP($C39,'Équipes 1er cycle'!$A$7:$D$200,3,FALSE)</f>
        <v>0</v>
      </c>
      <c r="F39" s="100">
        <f>VLOOKUP($C39,'Équipes 1er cycle'!$A$7:$D$200,4,FALSE)</f>
        <v>0</v>
      </c>
      <c r="G39" s="101">
        <f>LARGE('Pointage 1er cycle'!$T$13:$T$200,B39)</f>
        <v>0.00066</v>
      </c>
      <c r="H39" s="85"/>
    </row>
    <row r="40" spans="1:8" ht="19.5" customHeight="1">
      <c r="A40" s="85"/>
      <c r="B40" s="98">
        <v>35</v>
      </c>
      <c r="C40" s="99">
        <f>VLOOKUP(G40,'Pointage 1er cycle'!$B$13:$V$200,2,FALSE)</f>
        <v>35</v>
      </c>
      <c r="D40" s="100">
        <f>VLOOKUP($C40,'Équipes 1er cycle'!$A$7:$D$200,2,FALSE)</f>
        <v>0</v>
      </c>
      <c r="E40" s="100">
        <f>VLOOKUP($C40,'Équipes 1er cycle'!$A$7:$D$200,3,FALSE)</f>
        <v>0</v>
      </c>
      <c r="F40" s="100">
        <f>VLOOKUP($C40,'Équipes 1er cycle'!$A$7:$D$200,4,FALSE)</f>
        <v>0</v>
      </c>
      <c r="G40" s="101">
        <f>LARGE('Pointage 1er cycle'!$T$13:$T$200,B40)</f>
        <v>0.00065</v>
      </c>
      <c r="H40" s="85"/>
    </row>
    <row r="41" spans="1:8" ht="19.5" customHeight="1">
      <c r="A41" s="85"/>
      <c r="B41" s="98">
        <v>36</v>
      </c>
      <c r="C41" s="99">
        <f>VLOOKUP(G41,'Pointage 1er cycle'!$B$13:$V$200,2,FALSE)</f>
        <v>36</v>
      </c>
      <c r="D41" s="100">
        <f>VLOOKUP($C41,'Équipes 1er cycle'!$A$7:$D$200,2,FALSE)</f>
        <v>0</v>
      </c>
      <c r="E41" s="100">
        <f>VLOOKUP($C41,'Équipes 1er cycle'!$A$7:$D$200,3,FALSE)</f>
        <v>0</v>
      </c>
      <c r="F41" s="100">
        <f>VLOOKUP($C41,'Équipes 1er cycle'!$A$7:$D$200,4,FALSE)</f>
        <v>0</v>
      </c>
      <c r="G41" s="101">
        <f>LARGE('Pointage 1er cycle'!$T$13:$T$200,B41)</f>
        <v>0.00064</v>
      </c>
      <c r="H41" s="85"/>
    </row>
    <row r="42" spans="1:8" ht="19.5" customHeight="1">
      <c r="A42" s="85"/>
      <c r="B42" s="98">
        <v>37</v>
      </c>
      <c r="C42" s="99">
        <f>VLOOKUP(G42,'Pointage 1er cycle'!$B$13:$V$200,2,FALSE)</f>
        <v>37</v>
      </c>
      <c r="D42" s="100">
        <f>VLOOKUP($C42,'Équipes 1er cycle'!$A$7:$D$200,2,FALSE)</f>
        <v>0</v>
      </c>
      <c r="E42" s="100">
        <f>VLOOKUP($C42,'Équipes 1er cycle'!$A$7:$D$200,3,FALSE)</f>
        <v>0</v>
      </c>
      <c r="F42" s="100">
        <f>VLOOKUP($C42,'Équipes 1er cycle'!$A$7:$D$200,4,FALSE)</f>
        <v>0</v>
      </c>
      <c r="G42" s="101">
        <f>LARGE('Pointage 1er cycle'!$T$13:$T$200,B42)</f>
        <v>0.00063</v>
      </c>
      <c r="H42" s="85"/>
    </row>
    <row r="43" spans="1:8" ht="19.5" customHeight="1">
      <c r="A43" s="85"/>
      <c r="B43" s="98">
        <v>38</v>
      </c>
      <c r="C43" s="99">
        <f>VLOOKUP(G43,'Pointage 1er cycle'!$B$13:$V$200,2,FALSE)</f>
        <v>38</v>
      </c>
      <c r="D43" s="100">
        <f>VLOOKUP($C43,'Équipes 1er cycle'!$A$7:$D$200,2,FALSE)</f>
        <v>0</v>
      </c>
      <c r="E43" s="100">
        <f>VLOOKUP($C43,'Équipes 1er cycle'!$A$7:$D$200,3,FALSE)</f>
        <v>0</v>
      </c>
      <c r="F43" s="100">
        <f>VLOOKUP($C43,'Équipes 1er cycle'!$A$7:$D$200,4,FALSE)</f>
        <v>0</v>
      </c>
      <c r="G43" s="101">
        <f>LARGE('Pointage 1er cycle'!$T$13:$T$200,B43)</f>
        <v>0.00062</v>
      </c>
      <c r="H43" s="85"/>
    </row>
    <row r="44" spans="1:8" ht="19.5" customHeight="1">
      <c r="A44" s="85"/>
      <c r="B44" s="98">
        <v>39</v>
      </c>
      <c r="C44" s="99">
        <f>VLOOKUP(G44,'Pointage 1er cycle'!$B$13:$V$200,2,FALSE)</f>
        <v>39</v>
      </c>
      <c r="D44" s="100">
        <f>VLOOKUP($C44,'Équipes 1er cycle'!$A$7:$D$200,2,FALSE)</f>
        <v>0</v>
      </c>
      <c r="E44" s="100">
        <f>VLOOKUP($C44,'Équipes 1er cycle'!$A$7:$D$200,3,FALSE)</f>
        <v>0</v>
      </c>
      <c r="F44" s="100">
        <f>VLOOKUP($C44,'Équipes 1er cycle'!$A$7:$D$200,4,FALSE)</f>
        <v>0</v>
      </c>
      <c r="G44" s="101">
        <f>LARGE('Pointage 1er cycle'!$T$13:$T$200,B44)</f>
        <v>0.00061</v>
      </c>
      <c r="H44" s="85"/>
    </row>
    <row r="45" spans="1:8" ht="19.5" customHeight="1">
      <c r="A45" s="85"/>
      <c r="B45" s="98">
        <v>40</v>
      </c>
      <c r="C45" s="99">
        <f>VLOOKUP(G45,'Pointage 1er cycle'!$B$13:$V$200,2,FALSE)</f>
        <v>40</v>
      </c>
      <c r="D45" s="100">
        <f>VLOOKUP($C45,'Équipes 1er cycle'!$A$7:$D$200,2,FALSE)</f>
        <v>0</v>
      </c>
      <c r="E45" s="100">
        <f>VLOOKUP($C45,'Équipes 1er cycle'!$A$7:$D$200,3,FALSE)</f>
        <v>0</v>
      </c>
      <c r="F45" s="100">
        <f>VLOOKUP($C45,'Équipes 1er cycle'!$A$7:$D$200,4,FALSE)</f>
        <v>0</v>
      </c>
      <c r="G45" s="101">
        <f>LARGE('Pointage 1er cycle'!$T$13:$T$200,B45)</f>
        <v>0.0006</v>
      </c>
      <c r="H45" s="85"/>
    </row>
    <row r="46" spans="1:8" ht="19.5" customHeight="1">
      <c r="A46" s="85"/>
      <c r="B46" s="98">
        <v>41</v>
      </c>
      <c r="C46" s="99">
        <f>VLOOKUP(G46,'Pointage 1er cycle'!$B$13:$V$200,2,FALSE)</f>
        <v>41</v>
      </c>
      <c r="D46" s="100">
        <f>VLOOKUP($C46,'Équipes 1er cycle'!$A$7:$D$200,2,FALSE)</f>
        <v>0</v>
      </c>
      <c r="E46" s="100">
        <f>VLOOKUP($C46,'Équipes 1er cycle'!$A$7:$D$200,3,FALSE)</f>
        <v>0</v>
      </c>
      <c r="F46" s="100">
        <f>VLOOKUP($C46,'Équipes 1er cycle'!$A$7:$D$200,4,FALSE)</f>
        <v>0</v>
      </c>
      <c r="G46" s="101">
        <f>LARGE('Pointage 1er cycle'!$T$13:$T$200,B46)</f>
        <v>0.00059</v>
      </c>
      <c r="H46" s="85"/>
    </row>
    <row r="47" spans="1:8" ht="19.5" customHeight="1">
      <c r="A47" s="85"/>
      <c r="B47" s="98">
        <v>42</v>
      </c>
      <c r="C47" s="99">
        <f>VLOOKUP(G47,'Pointage 1er cycle'!$B$13:$V$200,2,FALSE)</f>
        <v>42</v>
      </c>
      <c r="D47" s="100">
        <f>VLOOKUP($C47,'Équipes 1er cycle'!$A$7:$D$200,2,FALSE)</f>
        <v>0</v>
      </c>
      <c r="E47" s="100">
        <f>VLOOKUP($C47,'Équipes 1er cycle'!$A$7:$D$200,3,FALSE)</f>
        <v>0</v>
      </c>
      <c r="F47" s="100">
        <f>VLOOKUP($C47,'Équipes 1er cycle'!$A$7:$D$200,4,FALSE)</f>
        <v>0</v>
      </c>
      <c r="G47" s="101">
        <f>LARGE('Pointage 1er cycle'!$T$13:$T$200,B47)</f>
        <v>0.00058</v>
      </c>
      <c r="H47" s="85"/>
    </row>
    <row r="48" spans="1:8" ht="19.5" customHeight="1">
      <c r="A48" s="85"/>
      <c r="B48" s="98">
        <v>43</v>
      </c>
      <c r="C48" s="99">
        <f>VLOOKUP(G48,'Pointage 1er cycle'!$B$13:$V$200,2,FALSE)</f>
        <v>43</v>
      </c>
      <c r="D48" s="100">
        <f>VLOOKUP($C48,'Équipes 1er cycle'!$A$7:$D$200,2,FALSE)</f>
        <v>0</v>
      </c>
      <c r="E48" s="100">
        <f>VLOOKUP($C48,'Équipes 1er cycle'!$A$7:$D$200,3,FALSE)</f>
        <v>0</v>
      </c>
      <c r="F48" s="100">
        <f>VLOOKUP($C48,'Équipes 1er cycle'!$A$7:$D$200,4,FALSE)</f>
        <v>0</v>
      </c>
      <c r="G48" s="101">
        <f>LARGE('Pointage 1er cycle'!$T$13:$T$200,B48)</f>
        <v>0.00057</v>
      </c>
      <c r="H48" s="85"/>
    </row>
    <row r="49" spans="1:8" ht="19.5" customHeight="1">
      <c r="A49" s="85"/>
      <c r="B49" s="98">
        <v>44</v>
      </c>
      <c r="C49" s="99">
        <f>VLOOKUP(G49,'Pointage 1er cycle'!$B$13:$V$200,2,FALSE)</f>
        <v>44</v>
      </c>
      <c r="D49" s="100">
        <f>VLOOKUP($C49,'Équipes 1er cycle'!$A$7:$D$200,2,FALSE)</f>
        <v>0</v>
      </c>
      <c r="E49" s="100">
        <f>VLOOKUP($C49,'Équipes 1er cycle'!$A$7:$D$200,3,FALSE)</f>
        <v>0</v>
      </c>
      <c r="F49" s="100">
        <f>VLOOKUP($C49,'Équipes 1er cycle'!$A$7:$D$200,4,FALSE)</f>
        <v>0</v>
      </c>
      <c r="G49" s="101">
        <f>LARGE('Pointage 1er cycle'!$T$13:$T$200,B49)</f>
        <v>0.00056</v>
      </c>
      <c r="H49" s="85"/>
    </row>
    <row r="50" spans="1:8" ht="19.5" customHeight="1">
      <c r="A50" s="85"/>
      <c r="B50" s="98">
        <v>45</v>
      </c>
      <c r="C50" s="99">
        <f>VLOOKUP(G50,'Pointage 1er cycle'!$B$13:$V$200,2,FALSE)</f>
        <v>45</v>
      </c>
      <c r="D50" s="100">
        <f>VLOOKUP($C50,'Équipes 1er cycle'!$A$7:$D$200,2,FALSE)</f>
        <v>0</v>
      </c>
      <c r="E50" s="100">
        <f>VLOOKUP($C50,'Équipes 1er cycle'!$A$7:$D$200,3,FALSE)</f>
        <v>0</v>
      </c>
      <c r="F50" s="100">
        <f>VLOOKUP($C50,'Équipes 1er cycle'!$A$7:$D$200,4,FALSE)</f>
        <v>0</v>
      </c>
      <c r="G50" s="101">
        <f>LARGE('Pointage 1er cycle'!$T$13:$T$200,B50)</f>
        <v>0.00055</v>
      </c>
      <c r="H50" s="85"/>
    </row>
    <row r="51" spans="1:8" ht="19.5" customHeight="1">
      <c r="A51" s="85"/>
      <c r="B51" s="98">
        <v>46</v>
      </c>
      <c r="C51" s="99">
        <f>VLOOKUP(G51,'Pointage 1er cycle'!$B$13:$V$200,2,FALSE)</f>
        <v>46</v>
      </c>
      <c r="D51" s="100">
        <f>VLOOKUP($C51,'Équipes 1er cycle'!$A$7:$D$200,2,FALSE)</f>
        <v>0</v>
      </c>
      <c r="E51" s="100">
        <f>VLOOKUP($C51,'Équipes 1er cycle'!$A$7:$D$200,3,FALSE)</f>
        <v>0</v>
      </c>
      <c r="F51" s="100">
        <f>VLOOKUP($C51,'Équipes 1er cycle'!$A$7:$D$200,4,FALSE)</f>
        <v>0</v>
      </c>
      <c r="G51" s="101">
        <f>LARGE('Pointage 1er cycle'!$T$13:$T$200,B51)</f>
        <v>0.00054</v>
      </c>
      <c r="H51" s="85"/>
    </row>
    <row r="52" spans="1:8" ht="19.5" customHeight="1">
      <c r="A52" s="85"/>
      <c r="B52" s="98">
        <v>47</v>
      </c>
      <c r="C52" s="99">
        <f>VLOOKUP(G52,'Pointage 1er cycle'!$B$13:$V$200,2,FALSE)</f>
        <v>47</v>
      </c>
      <c r="D52" s="100">
        <f>VLOOKUP($C52,'Équipes 1er cycle'!$A$7:$D$200,2,FALSE)</f>
        <v>0</v>
      </c>
      <c r="E52" s="100">
        <f>VLOOKUP($C52,'Équipes 1er cycle'!$A$7:$D$200,3,FALSE)</f>
        <v>0</v>
      </c>
      <c r="F52" s="100">
        <f>VLOOKUP($C52,'Équipes 1er cycle'!$A$7:$D$200,4,FALSE)</f>
        <v>0</v>
      </c>
      <c r="G52" s="101">
        <f>LARGE('Pointage 1er cycle'!$T$13:$T$200,B52)</f>
        <v>0.00053</v>
      </c>
      <c r="H52" s="85"/>
    </row>
    <row r="53" spans="1:8" ht="19.5" customHeight="1">
      <c r="A53" s="85"/>
      <c r="B53" s="98">
        <v>48</v>
      </c>
      <c r="C53" s="99">
        <f>VLOOKUP(G53,'Pointage 1er cycle'!$B$13:$V$200,2,FALSE)</f>
        <v>48</v>
      </c>
      <c r="D53" s="100">
        <f>VLOOKUP($C53,'Équipes 1er cycle'!$A$7:$D$200,2,FALSE)</f>
        <v>0</v>
      </c>
      <c r="E53" s="100">
        <f>VLOOKUP($C53,'Équipes 1er cycle'!$A$7:$D$200,3,FALSE)</f>
        <v>0</v>
      </c>
      <c r="F53" s="100">
        <f>VLOOKUP($C53,'Équipes 1er cycle'!$A$7:$D$200,4,FALSE)</f>
        <v>0</v>
      </c>
      <c r="G53" s="101">
        <f>LARGE('Pointage 1er cycle'!$T$13:$T$200,B53)</f>
        <v>0.00052</v>
      </c>
      <c r="H53" s="85"/>
    </row>
    <row r="54" spans="1:8" ht="19.5" customHeight="1">
      <c r="A54" s="85"/>
      <c r="B54" s="98">
        <v>49</v>
      </c>
      <c r="C54" s="99">
        <f>VLOOKUP(G54,'Pointage 1er cycle'!$B$13:$V$200,2,FALSE)</f>
        <v>49</v>
      </c>
      <c r="D54" s="100">
        <f>VLOOKUP($C54,'Équipes 1er cycle'!$A$7:$D$200,2,FALSE)</f>
        <v>0</v>
      </c>
      <c r="E54" s="100">
        <f>VLOOKUP($C54,'Équipes 1er cycle'!$A$7:$D$200,3,FALSE)</f>
        <v>0</v>
      </c>
      <c r="F54" s="100">
        <f>VLOOKUP($C54,'Équipes 1er cycle'!$A$7:$D$200,4,FALSE)</f>
        <v>0</v>
      </c>
      <c r="G54" s="101">
        <f>LARGE('Pointage 1er cycle'!$T$13:$T$200,B54)</f>
        <v>0.00051</v>
      </c>
      <c r="H54" s="85"/>
    </row>
    <row r="55" spans="1:8" ht="19.5" customHeight="1">
      <c r="A55" s="85"/>
      <c r="B55" s="98">
        <v>50</v>
      </c>
      <c r="C55" s="99">
        <f>VLOOKUP(G55,'Pointage 1er cycle'!$B$13:$V$200,2,FALSE)</f>
        <v>50</v>
      </c>
      <c r="D55" s="100">
        <f>VLOOKUP($C55,'Équipes 1er cycle'!$A$7:$D$200,2,FALSE)</f>
        <v>0</v>
      </c>
      <c r="E55" s="100">
        <f>VLOOKUP($C55,'Équipes 1er cycle'!$A$7:$D$200,3,FALSE)</f>
        <v>0</v>
      </c>
      <c r="F55" s="100">
        <f>VLOOKUP($C55,'Équipes 1er cycle'!$A$7:$D$200,4,FALSE)</f>
        <v>0</v>
      </c>
      <c r="G55" s="101">
        <f>LARGE('Pointage 1er cycle'!$T$13:$T$200,B55)</f>
        <v>0.0005</v>
      </c>
      <c r="H55" s="85"/>
    </row>
    <row r="56" spans="1:8" ht="19.5" customHeight="1">
      <c r="A56" s="85"/>
      <c r="B56" s="98">
        <v>51</v>
      </c>
      <c r="C56" s="99">
        <f>VLOOKUP(G56,'Pointage 1er cycle'!$B$13:$V$200,2,FALSE)</f>
        <v>51</v>
      </c>
      <c r="D56" s="100">
        <f>VLOOKUP($C56,'Équipes 1er cycle'!$A$7:$D$200,2,FALSE)</f>
        <v>0</v>
      </c>
      <c r="E56" s="100">
        <f>VLOOKUP($C56,'Équipes 1er cycle'!$A$7:$D$200,3,FALSE)</f>
        <v>0</v>
      </c>
      <c r="F56" s="100">
        <f>VLOOKUP($C56,'Équipes 1er cycle'!$A$7:$D$200,4,FALSE)</f>
        <v>0</v>
      </c>
      <c r="G56" s="101">
        <f>LARGE('Pointage 1er cycle'!$T$13:$T$200,B56)</f>
        <v>0.00049</v>
      </c>
      <c r="H56" s="85"/>
    </row>
    <row r="57" spans="1:8" ht="19.5" customHeight="1">
      <c r="A57" s="85"/>
      <c r="B57" s="98">
        <v>52</v>
      </c>
      <c r="C57" s="99">
        <f>VLOOKUP(G57,'Pointage 1er cycle'!$B$13:$V$200,2,FALSE)</f>
        <v>52</v>
      </c>
      <c r="D57" s="100">
        <f>VLOOKUP($C57,'Équipes 1er cycle'!$A$7:$D$200,2,FALSE)</f>
        <v>0</v>
      </c>
      <c r="E57" s="100">
        <f>VLOOKUP($C57,'Équipes 1er cycle'!$A$7:$D$200,3,FALSE)</f>
        <v>0</v>
      </c>
      <c r="F57" s="100">
        <f>VLOOKUP($C57,'Équipes 1er cycle'!$A$7:$D$200,4,FALSE)</f>
        <v>0</v>
      </c>
      <c r="G57" s="101">
        <f>LARGE('Pointage 1er cycle'!$T$13:$T$200,B57)</f>
        <v>0.00048</v>
      </c>
      <c r="H57" s="85"/>
    </row>
    <row r="58" spans="1:8" ht="19.5" customHeight="1">
      <c r="A58" s="85"/>
      <c r="B58" s="98">
        <v>53</v>
      </c>
      <c r="C58" s="99">
        <f>VLOOKUP(G58,'Pointage 1er cycle'!$B$13:$V$200,2,FALSE)</f>
        <v>53</v>
      </c>
      <c r="D58" s="100">
        <f>VLOOKUP($C58,'Équipes 1er cycle'!$A$7:$D$200,2,FALSE)</f>
        <v>0</v>
      </c>
      <c r="E58" s="100">
        <f>VLOOKUP($C58,'Équipes 1er cycle'!$A$7:$D$200,3,FALSE)</f>
        <v>0</v>
      </c>
      <c r="F58" s="100">
        <f>VLOOKUP($C58,'Équipes 1er cycle'!$A$7:$D$200,4,FALSE)</f>
        <v>0</v>
      </c>
      <c r="G58" s="101">
        <f>LARGE('Pointage 1er cycle'!$T$13:$T$200,B58)</f>
        <v>0.00047</v>
      </c>
      <c r="H58" s="85"/>
    </row>
    <row r="59" spans="1:8" ht="19.5" customHeight="1">
      <c r="A59" s="85"/>
      <c r="B59" s="98">
        <v>54</v>
      </c>
      <c r="C59" s="99">
        <f>VLOOKUP(G59,'Pointage 1er cycle'!$B$13:$V$200,2,FALSE)</f>
        <v>54</v>
      </c>
      <c r="D59" s="100">
        <f>VLOOKUP($C59,'Équipes 1er cycle'!$A$7:$D$200,2,FALSE)</f>
        <v>0</v>
      </c>
      <c r="E59" s="100">
        <f>VLOOKUP($C59,'Équipes 1er cycle'!$A$7:$D$200,3,FALSE)</f>
        <v>0</v>
      </c>
      <c r="F59" s="100">
        <f>VLOOKUP($C59,'Équipes 1er cycle'!$A$7:$D$200,4,FALSE)</f>
        <v>0</v>
      </c>
      <c r="G59" s="101">
        <f>LARGE('Pointage 1er cycle'!$T$13:$T$200,B59)</f>
        <v>0.00046</v>
      </c>
      <c r="H59" s="85"/>
    </row>
    <row r="60" spans="1:8" ht="19.5" customHeight="1">
      <c r="A60" s="85"/>
      <c r="B60" s="98">
        <v>55</v>
      </c>
      <c r="C60" s="99">
        <f>VLOOKUP(G60,'Pointage 1er cycle'!$B$13:$V$200,2,FALSE)</f>
        <v>55</v>
      </c>
      <c r="D60" s="100">
        <f>VLOOKUP($C60,'Équipes 1er cycle'!$A$7:$D$200,2,FALSE)</f>
        <v>0</v>
      </c>
      <c r="E60" s="100">
        <f>VLOOKUP($C60,'Équipes 1er cycle'!$A$7:$D$200,3,FALSE)</f>
        <v>0</v>
      </c>
      <c r="F60" s="100">
        <f>VLOOKUP($C60,'Équipes 1er cycle'!$A$7:$D$200,4,FALSE)</f>
        <v>0</v>
      </c>
      <c r="G60" s="101">
        <f>LARGE('Pointage 1er cycle'!$T$13:$T$200,B60)</f>
        <v>0.00045</v>
      </c>
      <c r="H60" s="85"/>
    </row>
    <row r="61" spans="1:8" ht="19.5" customHeight="1">
      <c r="A61" s="85"/>
      <c r="B61" s="98">
        <v>56</v>
      </c>
      <c r="C61" s="99">
        <f>VLOOKUP(G61,'Pointage 1er cycle'!$B$13:$V$200,2,FALSE)</f>
        <v>56</v>
      </c>
      <c r="D61" s="100">
        <f>VLOOKUP($C61,'Équipes 1er cycle'!$A$7:$D$200,2,FALSE)</f>
        <v>0</v>
      </c>
      <c r="E61" s="100">
        <f>VLOOKUP($C61,'Équipes 1er cycle'!$A$7:$D$200,3,FALSE)</f>
        <v>0</v>
      </c>
      <c r="F61" s="100">
        <f>VLOOKUP($C61,'Équipes 1er cycle'!$A$7:$D$200,4,FALSE)</f>
        <v>0</v>
      </c>
      <c r="G61" s="101">
        <f>LARGE('Pointage 1er cycle'!$T$13:$T$200,B61)</f>
        <v>0.00044</v>
      </c>
      <c r="H61" s="85"/>
    </row>
    <row r="62" spans="1:8" ht="19.5" customHeight="1">
      <c r="A62" s="85"/>
      <c r="B62" s="98">
        <v>57</v>
      </c>
      <c r="C62" s="99">
        <f>VLOOKUP(G62,'Pointage 1er cycle'!$B$13:$V$200,2,FALSE)</f>
        <v>57</v>
      </c>
      <c r="D62" s="100">
        <f>VLOOKUP($C62,'Équipes 1er cycle'!$A$7:$D$200,2,FALSE)</f>
        <v>0</v>
      </c>
      <c r="E62" s="100">
        <f>VLOOKUP($C62,'Équipes 1er cycle'!$A$7:$D$200,3,FALSE)</f>
        <v>0</v>
      </c>
      <c r="F62" s="100">
        <f>VLOOKUP($C62,'Équipes 1er cycle'!$A$7:$D$200,4,FALSE)</f>
        <v>0</v>
      </c>
      <c r="G62" s="101">
        <f>LARGE('Pointage 1er cycle'!$T$13:$T$200,B62)</f>
        <v>0.00043</v>
      </c>
      <c r="H62" s="85"/>
    </row>
    <row r="63" spans="1:8" ht="19.5" customHeight="1">
      <c r="A63" s="85"/>
      <c r="B63" s="98">
        <v>58</v>
      </c>
      <c r="C63" s="99">
        <f>VLOOKUP(G63,'Pointage 1er cycle'!$B$13:$V$200,2,FALSE)</f>
        <v>58</v>
      </c>
      <c r="D63" s="100">
        <f>VLOOKUP($C63,'Équipes 1er cycle'!$A$7:$D$200,2,FALSE)</f>
        <v>0</v>
      </c>
      <c r="E63" s="100">
        <f>VLOOKUP($C63,'Équipes 1er cycle'!$A$7:$D$200,3,FALSE)</f>
        <v>0</v>
      </c>
      <c r="F63" s="100">
        <f>VLOOKUP($C63,'Équipes 1er cycle'!$A$7:$D$200,4,FALSE)</f>
        <v>0</v>
      </c>
      <c r="G63" s="101">
        <f>LARGE('Pointage 1er cycle'!$T$13:$T$200,B63)</f>
        <v>0.00042</v>
      </c>
      <c r="H63" s="85"/>
    </row>
    <row r="64" spans="1:8" ht="19.5" customHeight="1">
      <c r="A64" s="85"/>
      <c r="B64" s="98">
        <v>59</v>
      </c>
      <c r="C64" s="99">
        <f>VLOOKUP(G64,'Pointage 1er cycle'!$B$13:$V$200,2,FALSE)</f>
        <v>59</v>
      </c>
      <c r="D64" s="100">
        <f>VLOOKUP($C64,'Équipes 1er cycle'!$A$7:$D$200,2,FALSE)</f>
        <v>0</v>
      </c>
      <c r="E64" s="100">
        <f>VLOOKUP($C64,'Équipes 1er cycle'!$A$7:$D$200,3,FALSE)</f>
        <v>0</v>
      </c>
      <c r="F64" s="100">
        <f>VLOOKUP($C64,'Équipes 1er cycle'!$A$7:$D$200,4,FALSE)</f>
        <v>0</v>
      </c>
      <c r="G64" s="101">
        <f>LARGE('Pointage 1er cycle'!$T$13:$T$200,B64)</f>
        <v>0.00041</v>
      </c>
      <c r="H64" s="85"/>
    </row>
    <row r="65" spans="1:8" ht="19.5" customHeight="1">
      <c r="A65" s="85"/>
      <c r="B65" s="98">
        <v>60</v>
      </c>
      <c r="C65" s="99">
        <f>VLOOKUP(G65,'Pointage 1er cycle'!$B$13:$V$200,2,FALSE)</f>
        <v>60</v>
      </c>
      <c r="D65" s="100">
        <f>VLOOKUP($C65,'Équipes 1er cycle'!$A$7:$D$200,2,FALSE)</f>
        <v>0</v>
      </c>
      <c r="E65" s="100">
        <f>VLOOKUP($C65,'Équipes 1er cycle'!$A$7:$D$200,3,FALSE)</f>
        <v>0</v>
      </c>
      <c r="F65" s="100">
        <f>VLOOKUP($C65,'Équipes 1er cycle'!$A$7:$D$200,4,FALSE)</f>
        <v>0</v>
      </c>
      <c r="G65" s="101">
        <f>LARGE('Pointage 1er cycle'!$T$13:$T$200,B65)</f>
        <v>0.0004</v>
      </c>
      <c r="H65" s="85"/>
    </row>
    <row r="66" spans="1:8" ht="19.5" customHeight="1">
      <c r="A66" s="85"/>
      <c r="B66" s="98">
        <v>61</v>
      </c>
      <c r="C66" s="99">
        <f>VLOOKUP(G66,'Pointage 1er cycle'!$B$13:$V$200,2,FALSE)</f>
        <v>61</v>
      </c>
      <c r="D66" s="100">
        <f>VLOOKUP($C66,'Équipes 1er cycle'!$A$7:$D$200,2,FALSE)</f>
        <v>0</v>
      </c>
      <c r="E66" s="100">
        <f>VLOOKUP($C66,'Équipes 1er cycle'!$A$7:$D$200,3,FALSE)</f>
        <v>0</v>
      </c>
      <c r="F66" s="100">
        <f>VLOOKUP($C66,'Équipes 1er cycle'!$A$7:$D$200,4,FALSE)</f>
        <v>0</v>
      </c>
      <c r="G66" s="101">
        <f>LARGE('Pointage 1er cycle'!$T$13:$T$200,B66)</f>
        <v>0.00039</v>
      </c>
      <c r="H66" s="85"/>
    </row>
    <row r="67" spans="1:8" ht="19.5" customHeight="1">
      <c r="A67" s="85"/>
      <c r="B67" s="98">
        <v>62</v>
      </c>
      <c r="C67" s="99">
        <f>VLOOKUP(G67,'Pointage 1er cycle'!$B$13:$V$200,2,FALSE)</f>
        <v>62</v>
      </c>
      <c r="D67" s="100">
        <f>VLOOKUP($C67,'Équipes 1er cycle'!$A$7:$D$200,2,FALSE)</f>
        <v>0</v>
      </c>
      <c r="E67" s="100">
        <f>VLOOKUP($C67,'Équipes 1er cycle'!$A$7:$D$200,3,FALSE)</f>
        <v>0</v>
      </c>
      <c r="F67" s="100">
        <f>VLOOKUP($C67,'Équipes 1er cycle'!$A$7:$D$200,4,FALSE)</f>
        <v>0</v>
      </c>
      <c r="G67" s="101">
        <f>LARGE('Pointage 1er cycle'!$T$13:$T$200,B67)</f>
        <v>0.00038</v>
      </c>
      <c r="H67" s="85"/>
    </row>
    <row r="68" spans="1:8" ht="19.5" customHeight="1">
      <c r="A68" s="85"/>
      <c r="B68" s="98">
        <v>63</v>
      </c>
      <c r="C68" s="99">
        <f>VLOOKUP(G68,'Pointage 1er cycle'!$B$13:$V$200,2,FALSE)</f>
        <v>63</v>
      </c>
      <c r="D68" s="100">
        <f>VLOOKUP($C68,'Équipes 1er cycle'!$A$7:$D$200,2,FALSE)</f>
        <v>0</v>
      </c>
      <c r="E68" s="100">
        <f>VLOOKUP($C68,'Équipes 1er cycle'!$A$7:$D$200,3,FALSE)</f>
        <v>0</v>
      </c>
      <c r="F68" s="100">
        <f>VLOOKUP($C68,'Équipes 1er cycle'!$A$7:$D$200,4,FALSE)</f>
        <v>0</v>
      </c>
      <c r="G68" s="101">
        <f>LARGE('Pointage 1er cycle'!$T$13:$T$200,B68)</f>
        <v>0.00037</v>
      </c>
      <c r="H68" s="85"/>
    </row>
    <row r="69" spans="1:8" ht="19.5" customHeight="1">
      <c r="A69" s="85"/>
      <c r="B69" s="98">
        <v>64</v>
      </c>
      <c r="C69" s="99">
        <f>VLOOKUP(G69,'Pointage 1er cycle'!$B$13:$V$200,2,FALSE)</f>
        <v>64</v>
      </c>
      <c r="D69" s="100">
        <f>VLOOKUP($C69,'Équipes 1er cycle'!$A$7:$D$200,2,FALSE)</f>
        <v>0</v>
      </c>
      <c r="E69" s="100">
        <f>VLOOKUP($C69,'Équipes 1er cycle'!$A$7:$D$200,3,FALSE)</f>
        <v>0</v>
      </c>
      <c r="F69" s="100">
        <f>VLOOKUP($C69,'Équipes 1er cycle'!$A$7:$D$200,4,FALSE)</f>
        <v>0</v>
      </c>
      <c r="G69" s="101">
        <f>LARGE('Pointage 1er cycle'!$T$13:$T$200,B69)</f>
        <v>0.00036</v>
      </c>
      <c r="H69" s="85"/>
    </row>
    <row r="70" spans="1:8" ht="19.5" customHeight="1">
      <c r="A70" s="85"/>
      <c r="B70" s="98">
        <v>65</v>
      </c>
      <c r="C70" s="99">
        <f>VLOOKUP(G70,'Pointage 1er cycle'!$B$13:$V$200,2,FALSE)</f>
        <v>65</v>
      </c>
      <c r="D70" s="100">
        <f>VLOOKUP($C70,'Équipes 1er cycle'!$A$7:$D$200,2,FALSE)</f>
        <v>0</v>
      </c>
      <c r="E70" s="100">
        <f>VLOOKUP($C70,'Équipes 1er cycle'!$A$7:$D$200,3,FALSE)</f>
        <v>0</v>
      </c>
      <c r="F70" s="100">
        <f>VLOOKUP($C70,'Équipes 1er cycle'!$A$7:$D$200,4,FALSE)</f>
        <v>0</v>
      </c>
      <c r="G70" s="101">
        <f>LARGE('Pointage 1er cycle'!$T$13:$T$200,B70)</f>
        <v>0.00035</v>
      </c>
      <c r="H70" s="85"/>
    </row>
    <row r="71" spans="1:8" ht="19.5" customHeight="1">
      <c r="A71" s="85"/>
      <c r="B71" s="98">
        <v>66</v>
      </c>
      <c r="C71" s="99">
        <f>VLOOKUP(G71,'Pointage 1er cycle'!$B$13:$V$200,2,FALSE)</f>
        <v>66</v>
      </c>
      <c r="D71" s="100">
        <f>VLOOKUP($C71,'Équipes 1er cycle'!$A$7:$D$200,2,FALSE)</f>
        <v>0</v>
      </c>
      <c r="E71" s="100">
        <f>VLOOKUP($C71,'Équipes 1er cycle'!$A$7:$D$200,3,FALSE)</f>
        <v>0</v>
      </c>
      <c r="F71" s="100">
        <f>VLOOKUP($C71,'Équipes 1er cycle'!$A$7:$D$200,4,FALSE)</f>
        <v>0</v>
      </c>
      <c r="G71" s="101">
        <f>LARGE('Pointage 1er cycle'!$T$13:$T$200,B71)</f>
        <v>0.00034</v>
      </c>
      <c r="H71" s="85"/>
    </row>
    <row r="72" spans="1:8" ht="19.5" customHeight="1">
      <c r="A72" s="85"/>
      <c r="B72" s="98">
        <v>67</v>
      </c>
      <c r="C72" s="99">
        <f>VLOOKUP(G72,'Pointage 1er cycle'!$B$13:$V$200,2,FALSE)</f>
        <v>67</v>
      </c>
      <c r="D72" s="100">
        <f>VLOOKUP($C72,'Équipes 1er cycle'!$A$7:$D$200,2,FALSE)</f>
        <v>0</v>
      </c>
      <c r="E72" s="100">
        <f>VLOOKUP($C72,'Équipes 1er cycle'!$A$7:$D$200,3,FALSE)</f>
        <v>0</v>
      </c>
      <c r="F72" s="100">
        <f>VLOOKUP($C72,'Équipes 1er cycle'!$A$7:$D$200,4,FALSE)</f>
        <v>0</v>
      </c>
      <c r="G72" s="101">
        <f>LARGE('Pointage 1er cycle'!$T$13:$T$200,B72)</f>
        <v>0.00033</v>
      </c>
      <c r="H72" s="85"/>
    </row>
    <row r="73" spans="1:8" ht="19.5" customHeight="1">
      <c r="A73" s="85"/>
      <c r="B73" s="98">
        <v>68</v>
      </c>
      <c r="C73" s="99">
        <f>VLOOKUP(G73,'Pointage 1er cycle'!$B$13:$V$200,2,FALSE)</f>
        <v>68</v>
      </c>
      <c r="D73" s="100">
        <f>VLOOKUP($C73,'Équipes 1er cycle'!$A$7:$D$200,2,FALSE)</f>
        <v>0</v>
      </c>
      <c r="E73" s="100">
        <f>VLOOKUP($C73,'Équipes 1er cycle'!$A$7:$D$200,3,FALSE)</f>
        <v>0</v>
      </c>
      <c r="F73" s="100">
        <f>VLOOKUP($C73,'Équipes 1er cycle'!$A$7:$D$200,4,FALSE)</f>
        <v>0</v>
      </c>
      <c r="G73" s="101">
        <f>LARGE('Pointage 1er cycle'!$T$13:$T$200,B73)</f>
        <v>0.00032</v>
      </c>
      <c r="H73" s="85"/>
    </row>
    <row r="74" spans="1:8" ht="19.5" customHeight="1">
      <c r="A74" s="85"/>
      <c r="B74" s="98">
        <v>69</v>
      </c>
      <c r="C74" s="99">
        <f>VLOOKUP(G74,'Pointage 1er cycle'!$B$13:$V$200,2,FALSE)</f>
        <v>69</v>
      </c>
      <c r="D74" s="100">
        <f>VLOOKUP($C74,'Équipes 1er cycle'!$A$7:$D$200,2,FALSE)</f>
        <v>0</v>
      </c>
      <c r="E74" s="100">
        <f>VLOOKUP($C74,'Équipes 1er cycle'!$A$7:$D$200,3,FALSE)</f>
        <v>0</v>
      </c>
      <c r="F74" s="100">
        <f>VLOOKUP($C74,'Équipes 1er cycle'!$A$7:$D$200,4,FALSE)</f>
        <v>0</v>
      </c>
      <c r="G74" s="101">
        <f>LARGE('Pointage 1er cycle'!$T$13:$T$200,B74)</f>
        <v>0.00031</v>
      </c>
      <c r="H74" s="85"/>
    </row>
    <row r="75" spans="1:8" ht="19.5" customHeight="1">
      <c r="A75" s="85"/>
      <c r="B75" s="98">
        <v>70</v>
      </c>
      <c r="C75" s="99">
        <f>VLOOKUP(G75,'Pointage 1er cycle'!$B$13:$V$200,2,FALSE)</f>
        <v>70</v>
      </c>
      <c r="D75" s="100">
        <f>VLOOKUP($C75,'Équipes 1er cycle'!$A$7:$D$200,2,FALSE)</f>
        <v>0</v>
      </c>
      <c r="E75" s="100">
        <f>VLOOKUP($C75,'Équipes 1er cycle'!$A$7:$D$200,3,FALSE)</f>
        <v>0</v>
      </c>
      <c r="F75" s="100">
        <f>VLOOKUP($C75,'Équipes 1er cycle'!$A$7:$D$200,4,FALSE)</f>
        <v>0</v>
      </c>
      <c r="G75" s="101">
        <f>LARGE('Pointage 1er cycle'!$T$13:$T$200,B75)</f>
        <v>0.0003</v>
      </c>
      <c r="H75" s="85"/>
    </row>
    <row r="76" spans="1:8" ht="19.5" customHeight="1">
      <c r="A76" s="85"/>
      <c r="B76" s="98">
        <v>71</v>
      </c>
      <c r="C76" s="99">
        <f>VLOOKUP(G76,'Pointage 1er cycle'!$B$13:$V$200,2,FALSE)</f>
        <v>71</v>
      </c>
      <c r="D76" s="100">
        <f>VLOOKUP($C76,'Équipes 1er cycle'!$A$7:$D$200,2,FALSE)</f>
        <v>0</v>
      </c>
      <c r="E76" s="100">
        <f>VLOOKUP($C76,'Équipes 1er cycle'!$A$7:$D$200,3,FALSE)</f>
        <v>0</v>
      </c>
      <c r="F76" s="100">
        <f>VLOOKUP($C76,'Équipes 1er cycle'!$A$7:$D$200,4,FALSE)</f>
        <v>0</v>
      </c>
      <c r="G76" s="101">
        <f>LARGE('Pointage 1er cycle'!$T$13:$T$200,B76)</f>
        <v>0.00029</v>
      </c>
      <c r="H76" s="85"/>
    </row>
    <row r="77" spans="1:8" ht="19.5" customHeight="1">
      <c r="A77" s="85"/>
      <c r="B77" s="98">
        <v>72</v>
      </c>
      <c r="C77" s="99">
        <f>VLOOKUP(G77,'Pointage 1er cycle'!$B$13:$V$200,2,FALSE)</f>
        <v>72</v>
      </c>
      <c r="D77" s="100">
        <f>VLOOKUP($C77,'Équipes 1er cycle'!$A$7:$D$200,2,FALSE)</f>
        <v>0</v>
      </c>
      <c r="E77" s="100">
        <f>VLOOKUP($C77,'Équipes 1er cycle'!$A$7:$D$200,3,FALSE)</f>
        <v>0</v>
      </c>
      <c r="F77" s="100">
        <f>VLOOKUP($C77,'Équipes 1er cycle'!$A$7:$D$200,4,FALSE)</f>
        <v>0</v>
      </c>
      <c r="G77" s="101">
        <f>LARGE('Pointage 1er cycle'!$T$13:$T$200,B77)</f>
        <v>0.00028</v>
      </c>
      <c r="H77" s="85"/>
    </row>
    <row r="78" spans="1:10" ht="19.5" customHeight="1">
      <c r="A78" s="85"/>
      <c r="B78" s="98">
        <v>73</v>
      </c>
      <c r="C78" s="99">
        <f>VLOOKUP(G78,'Pointage 1er cycle'!$B$13:$V$200,2,FALSE)</f>
        <v>73</v>
      </c>
      <c r="D78" s="100">
        <f>VLOOKUP($C78,'Équipes 1er cycle'!$A$7:$D$200,2,FALSE)</f>
        <v>0</v>
      </c>
      <c r="E78" s="100">
        <f>VLOOKUP($C78,'Équipes 1er cycle'!$A$7:$D$200,3,FALSE)</f>
        <v>0</v>
      </c>
      <c r="F78" s="100">
        <f>VLOOKUP($C78,'Équipes 1er cycle'!$A$7:$D$200,4,FALSE)</f>
        <v>0</v>
      </c>
      <c r="G78" s="101">
        <f>LARGE('Pointage 1er cycle'!$T$13:$T$200,B78)</f>
        <v>0.00027</v>
      </c>
      <c r="H78" s="85"/>
      <c r="I78" s="87"/>
      <c r="J78" s="88"/>
    </row>
    <row r="79" spans="1:8" ht="19.5" customHeight="1" thickBot="1">
      <c r="A79" s="85"/>
      <c r="B79" s="98">
        <v>74</v>
      </c>
      <c r="C79" s="99">
        <f>VLOOKUP(G79,'Pointage 1er cycle'!$B$13:$V$200,2,FALSE)</f>
        <v>74</v>
      </c>
      <c r="D79" s="100">
        <f>VLOOKUP($C79,'Équipes 1er cycle'!$A$7:$D$200,2,FALSE)</f>
        <v>0</v>
      </c>
      <c r="E79" s="100">
        <f>VLOOKUP($C79,'Équipes 1er cycle'!$A$7:$D$200,3,FALSE)</f>
        <v>0</v>
      </c>
      <c r="F79" s="100">
        <f>VLOOKUP($C79,'Équipes 1er cycle'!$A$7:$D$200,4,FALSE)</f>
        <v>0</v>
      </c>
      <c r="G79" s="101">
        <f>LARGE('Pointage 1er cycle'!$T$13:$T$200,B79)</f>
        <v>0.00026</v>
      </c>
      <c r="H79" s="85"/>
    </row>
    <row r="80" spans="1:12" ht="19.5" customHeight="1">
      <c r="A80" s="85"/>
      <c r="B80" s="98">
        <v>75</v>
      </c>
      <c r="C80" s="99">
        <f>VLOOKUP(G80,'Pointage 1er cycle'!$B$13:$V$200,2,FALSE)</f>
        <v>75</v>
      </c>
      <c r="D80" s="100">
        <f>VLOOKUP($C80,'Équipes 1er cycle'!$A$7:$D$200,2,FALSE)</f>
        <v>0</v>
      </c>
      <c r="E80" s="100">
        <f>VLOOKUP($C80,'Équipes 1er cycle'!$A$7:$D$200,3,FALSE)</f>
        <v>0</v>
      </c>
      <c r="F80" s="100">
        <f>VLOOKUP($C80,'Équipes 1er cycle'!$A$7:$D$200,4,FALSE)</f>
        <v>0</v>
      </c>
      <c r="G80" s="101">
        <f>LARGE('Pointage 1er cycle'!$T$13:$T$200,B80)</f>
        <v>0.00025</v>
      </c>
      <c r="H80" s="85"/>
      <c r="J80" s="158" t="s">
        <v>12</v>
      </c>
      <c r="K80" s="89" t="s">
        <v>13</v>
      </c>
      <c r="L80" s="158" t="s">
        <v>16</v>
      </c>
    </row>
    <row r="81" spans="1:12" ht="19.5" customHeight="1">
      <c r="A81" s="85"/>
      <c r="B81" s="98">
        <v>76</v>
      </c>
      <c r="C81" s="99">
        <f>VLOOKUP(G81,'Pointage 1er cycle'!$B$13:$V$200,2,FALSE)</f>
        <v>76</v>
      </c>
      <c r="D81" s="100">
        <f>VLOOKUP($C81,'Équipes 1er cycle'!$A$7:$D$200,2,FALSE)</f>
        <v>0</v>
      </c>
      <c r="E81" s="100">
        <f>VLOOKUP($C81,'Équipes 1er cycle'!$A$7:$D$200,3,FALSE)</f>
        <v>0</v>
      </c>
      <c r="F81" s="100">
        <f>VLOOKUP($C81,'Équipes 1er cycle'!$A$7:$D$200,4,FALSE)</f>
        <v>0</v>
      </c>
      <c r="G81" s="101">
        <f>LARGE('Pointage 1er cycle'!$T$13:$T$200,B81)</f>
        <v>0.00024</v>
      </c>
      <c r="H81" s="85"/>
      <c r="J81" s="159"/>
      <c r="K81" s="90">
        <f>D6</f>
        <v>0</v>
      </c>
      <c r="L81" s="159"/>
    </row>
    <row r="82" spans="1:12" ht="19.5" customHeight="1">
      <c r="A82" s="85"/>
      <c r="B82" s="98">
        <v>77</v>
      </c>
      <c r="C82" s="99">
        <f>VLOOKUP(G82,'Pointage 1er cycle'!$B$13:$V$200,2,FALSE)</f>
        <v>77</v>
      </c>
      <c r="D82" s="100">
        <f>VLOOKUP($C82,'Équipes 1er cycle'!$A$7:$D$200,2,FALSE)</f>
        <v>0</v>
      </c>
      <c r="E82" s="100">
        <f>VLOOKUP($C82,'Équipes 1er cycle'!$A$7:$D$200,3,FALSE)</f>
        <v>0</v>
      </c>
      <c r="F82" s="100">
        <f>VLOOKUP($C82,'Équipes 1er cycle'!$A$7:$D$200,4,FALSE)</f>
        <v>0</v>
      </c>
      <c r="G82" s="101">
        <f>LARGE('Pointage 1er cycle'!$T$13:$T$200,B82)</f>
        <v>0.00023</v>
      </c>
      <c r="H82" s="85"/>
      <c r="J82" s="159"/>
      <c r="K82" s="91" t="s">
        <v>34</v>
      </c>
      <c r="L82" s="159"/>
    </row>
    <row r="83" spans="1:12" ht="19.5" customHeight="1">
      <c r="A83" s="85"/>
      <c r="B83" s="98">
        <v>78</v>
      </c>
      <c r="C83" s="99">
        <f>VLOOKUP(G83,'Pointage 1er cycle'!$B$13:$V$200,2,FALSE)</f>
        <v>78</v>
      </c>
      <c r="D83" s="100">
        <f>VLOOKUP($C83,'Équipes 1er cycle'!$A$7:$D$200,2,FALSE)</f>
        <v>0</v>
      </c>
      <c r="E83" s="100">
        <f>VLOOKUP($C83,'Équipes 1er cycle'!$A$7:$D$200,3,FALSE)</f>
        <v>0</v>
      </c>
      <c r="F83" s="100">
        <f>VLOOKUP($C83,'Équipes 1er cycle'!$A$7:$D$200,4,FALSE)</f>
        <v>0</v>
      </c>
      <c r="G83" s="101">
        <f>LARGE('Pointage 1er cycle'!$T$13:$T$200,B83)</f>
        <v>0.00022</v>
      </c>
      <c r="H83" s="85"/>
      <c r="J83" s="159">
        <f>C6</f>
        <v>1</v>
      </c>
      <c r="K83" s="90">
        <f>E6</f>
        <v>0</v>
      </c>
      <c r="L83" s="161">
        <f>G6</f>
        <v>0.00099</v>
      </c>
    </row>
    <row r="84" spans="1:12" ht="19.5" customHeight="1">
      <c r="A84" s="85"/>
      <c r="B84" s="98">
        <v>79</v>
      </c>
      <c r="C84" s="99">
        <f>VLOOKUP(G84,'Pointage 1er cycle'!$B$13:$V$200,2,FALSE)</f>
        <v>79</v>
      </c>
      <c r="D84" s="100">
        <f>VLOOKUP($C84,'Équipes 1er cycle'!$A$7:$D$200,2,FALSE)</f>
        <v>0</v>
      </c>
      <c r="E84" s="100">
        <f>VLOOKUP($C84,'Équipes 1er cycle'!$A$7:$D$200,3,FALSE)</f>
        <v>0</v>
      </c>
      <c r="F84" s="100">
        <f>VLOOKUP($C84,'Équipes 1er cycle'!$A$7:$D$200,4,FALSE)</f>
        <v>0</v>
      </c>
      <c r="G84" s="101">
        <f>LARGE('Pointage 1er cycle'!$T$13:$T$200,B84)</f>
        <v>0.00021</v>
      </c>
      <c r="H84" s="85"/>
      <c r="J84" s="159"/>
      <c r="K84" s="91" t="s">
        <v>75</v>
      </c>
      <c r="L84" s="161"/>
    </row>
    <row r="85" spans="1:12" ht="19.5" customHeight="1" thickBot="1">
      <c r="A85" s="85"/>
      <c r="B85" s="98">
        <v>80</v>
      </c>
      <c r="C85" s="99">
        <f>VLOOKUP(G85,'Pointage 1er cycle'!$B$13:$V$200,2,FALSE)</f>
        <v>80</v>
      </c>
      <c r="D85" s="100">
        <f>VLOOKUP($C85,'Équipes 1er cycle'!$A$7:$D$200,2,FALSE)</f>
        <v>0</v>
      </c>
      <c r="E85" s="100">
        <f>VLOOKUP($C85,'Équipes 1er cycle'!$A$7:$D$200,3,FALSE)</f>
        <v>0</v>
      </c>
      <c r="F85" s="100">
        <f>VLOOKUP($C85,'Équipes 1er cycle'!$A$7:$D$200,4,FALSE)</f>
        <v>0</v>
      </c>
      <c r="G85" s="101">
        <f>LARGE('Pointage 1er cycle'!$T$13:$T$200,B85)</f>
        <v>0.0002</v>
      </c>
      <c r="H85" s="85"/>
      <c r="J85" s="160"/>
      <c r="K85" s="92">
        <f>F6</f>
        <v>0</v>
      </c>
      <c r="L85" s="162"/>
    </row>
    <row r="86" spans="2:7" ht="19.5" customHeight="1">
      <c r="B86" s="98">
        <v>81</v>
      </c>
      <c r="C86" s="99">
        <f>VLOOKUP(G86,'Pointage 1er cycle'!$B$13:$V$200,2,FALSE)</f>
        <v>81</v>
      </c>
      <c r="D86" s="100">
        <f>VLOOKUP($C86,'Équipes 1er cycle'!$A$7:$D$200,2,FALSE)</f>
        <v>0</v>
      </c>
      <c r="E86" s="100">
        <f>VLOOKUP($C86,'Équipes 1er cycle'!$A$7:$D$200,3,FALSE)</f>
        <v>0</v>
      </c>
      <c r="F86" s="100">
        <f>VLOOKUP($C86,'Équipes 1er cycle'!$A$7:$D$200,4,FALSE)</f>
        <v>0</v>
      </c>
      <c r="G86" s="101">
        <f>LARGE('Pointage 1er cycle'!$T$13:$T$200,B86)</f>
        <v>0.00019</v>
      </c>
    </row>
    <row r="87" spans="2:10" ht="19.5" customHeight="1">
      <c r="B87" s="98">
        <v>82</v>
      </c>
      <c r="C87" s="99">
        <f>VLOOKUP(G87,'Pointage 1er cycle'!$B$13:$V$200,2,FALSE)</f>
        <v>82</v>
      </c>
      <c r="D87" s="100">
        <f>VLOOKUP($C87,'Équipes 1er cycle'!$A$7:$D$200,2,FALSE)</f>
        <v>0</v>
      </c>
      <c r="E87" s="100">
        <f>VLOOKUP($C87,'Équipes 1er cycle'!$A$7:$D$200,3,FALSE)</f>
        <v>0</v>
      </c>
      <c r="F87" s="100">
        <f>VLOOKUP($C87,'Équipes 1er cycle'!$A$7:$D$200,4,FALSE)</f>
        <v>0</v>
      </c>
      <c r="G87" s="101">
        <f>LARGE('Pointage 1er cycle'!$T$13:$T$200,B87)</f>
        <v>0.00018</v>
      </c>
      <c r="I87" s="87"/>
      <c r="J87" s="88"/>
    </row>
    <row r="88" spans="2:7" ht="19.5" customHeight="1" thickBot="1">
      <c r="B88" s="98">
        <v>83</v>
      </c>
      <c r="C88" s="99">
        <f>VLOOKUP(G88,'Pointage 1er cycle'!$B$13:$V$200,2,FALSE)</f>
        <v>83</v>
      </c>
      <c r="D88" s="100">
        <f>VLOOKUP($C88,'Équipes 1er cycle'!$A$7:$D$200,2,FALSE)</f>
        <v>0</v>
      </c>
      <c r="E88" s="100">
        <f>VLOOKUP($C88,'Équipes 1er cycle'!$A$7:$D$200,3,FALSE)</f>
        <v>0</v>
      </c>
      <c r="F88" s="100">
        <f>VLOOKUP($C88,'Équipes 1er cycle'!$A$7:$D$200,4,FALSE)</f>
        <v>0</v>
      </c>
      <c r="G88" s="101">
        <f>LARGE('Pointage 1er cycle'!$T$13:$T$200,B88)</f>
        <v>0.00017</v>
      </c>
    </row>
    <row r="89" spans="2:12" ht="19.5" customHeight="1">
      <c r="B89" s="98">
        <v>84</v>
      </c>
      <c r="C89" s="99">
        <f>VLOOKUP(G89,'Pointage 1er cycle'!$B$13:$V$200,2,FALSE)</f>
        <v>84</v>
      </c>
      <c r="D89" s="100">
        <f>VLOOKUP($C89,'Équipes 1er cycle'!$A$7:$D$200,2,FALSE)</f>
        <v>0</v>
      </c>
      <c r="E89" s="100">
        <f>VLOOKUP($C89,'Équipes 1er cycle'!$A$7:$D$200,3,FALSE)</f>
        <v>0</v>
      </c>
      <c r="F89" s="100">
        <f>VLOOKUP($C89,'Équipes 1er cycle'!$A$7:$D$200,4,FALSE)</f>
        <v>0</v>
      </c>
      <c r="G89" s="101">
        <f>LARGE('Pointage 1er cycle'!$T$13:$T$200,B89)</f>
        <v>0.00016</v>
      </c>
      <c r="J89" s="158" t="s">
        <v>12</v>
      </c>
      <c r="K89" s="89" t="s">
        <v>13</v>
      </c>
      <c r="L89" s="158" t="s">
        <v>16</v>
      </c>
    </row>
    <row r="90" spans="2:12" ht="19.5" customHeight="1">
      <c r="B90" s="98">
        <v>85</v>
      </c>
      <c r="C90" s="99">
        <f>VLOOKUP(G90,'Pointage 1er cycle'!$B$13:$V$200,2,FALSE)</f>
        <v>85</v>
      </c>
      <c r="D90" s="100">
        <f>VLOOKUP($C90,'Équipes 1er cycle'!$A$7:$D$200,2,FALSE)</f>
        <v>0</v>
      </c>
      <c r="E90" s="100">
        <f>VLOOKUP($C90,'Équipes 1er cycle'!$A$7:$D$200,3,FALSE)</f>
        <v>0</v>
      </c>
      <c r="F90" s="100">
        <f>VLOOKUP($C90,'Équipes 1er cycle'!$A$7:$D$200,4,FALSE)</f>
        <v>0</v>
      </c>
      <c r="G90" s="101">
        <f>LARGE('Pointage 1er cycle'!$T$13:$T$200,B90)</f>
        <v>0.00015</v>
      </c>
      <c r="J90" s="159"/>
      <c r="K90" s="90">
        <f>D7</f>
        <v>0</v>
      </c>
      <c r="L90" s="159"/>
    </row>
    <row r="91" spans="2:12" ht="19.5" customHeight="1">
      <c r="B91" s="98">
        <v>86</v>
      </c>
      <c r="C91" s="99">
        <f>VLOOKUP(G91,'Pointage 1er cycle'!$B$13:$V$200,2,FALSE)</f>
        <v>86</v>
      </c>
      <c r="D91" s="100">
        <f>VLOOKUP($C91,'Équipes 1er cycle'!$A$7:$D$200,2,FALSE)</f>
        <v>0</v>
      </c>
      <c r="E91" s="100">
        <f>VLOOKUP($C91,'Équipes 1er cycle'!$A$7:$D$200,3,FALSE)</f>
        <v>0</v>
      </c>
      <c r="F91" s="100">
        <f>VLOOKUP($C91,'Équipes 1er cycle'!$A$7:$D$200,4,FALSE)</f>
        <v>0</v>
      </c>
      <c r="G91" s="101">
        <f>LARGE('Pointage 1er cycle'!$T$13:$T$200,B91)</f>
        <v>0.00014</v>
      </c>
      <c r="J91" s="159"/>
      <c r="K91" s="91" t="s">
        <v>34</v>
      </c>
      <c r="L91" s="159"/>
    </row>
    <row r="92" spans="2:12" ht="19.5" customHeight="1">
      <c r="B92" s="98">
        <v>87</v>
      </c>
      <c r="C92" s="99">
        <f>VLOOKUP(G92,'Pointage 1er cycle'!$B$13:$V$200,2,FALSE)</f>
        <v>87</v>
      </c>
      <c r="D92" s="100">
        <f>VLOOKUP($C92,'Équipes 1er cycle'!$A$7:$D$200,2,FALSE)</f>
        <v>0</v>
      </c>
      <c r="E92" s="100">
        <f>VLOOKUP($C92,'Équipes 1er cycle'!$A$7:$D$200,3,FALSE)</f>
        <v>0</v>
      </c>
      <c r="F92" s="100">
        <f>VLOOKUP($C92,'Équipes 1er cycle'!$A$7:$D$200,4,FALSE)</f>
        <v>0</v>
      </c>
      <c r="G92" s="101">
        <f>LARGE('Pointage 1er cycle'!$T$13:$T$200,B92)</f>
        <v>0.00013</v>
      </c>
      <c r="J92" s="159">
        <f>C7</f>
        <v>2</v>
      </c>
      <c r="K92" s="90">
        <f>E7</f>
        <v>0</v>
      </c>
      <c r="L92" s="161">
        <f>G7</f>
        <v>0.00098</v>
      </c>
    </row>
    <row r="93" spans="2:12" ht="19.5" customHeight="1">
      <c r="B93" s="98">
        <v>88</v>
      </c>
      <c r="C93" s="99">
        <f>VLOOKUP(G93,'Pointage 1er cycle'!$B$13:$V$200,2,FALSE)</f>
        <v>88</v>
      </c>
      <c r="D93" s="100">
        <f>VLOOKUP($C93,'Équipes 1er cycle'!$A$7:$D$200,2,FALSE)</f>
        <v>0</v>
      </c>
      <c r="E93" s="100">
        <f>VLOOKUP($C93,'Équipes 1er cycle'!$A$7:$D$200,3,FALSE)</f>
        <v>0</v>
      </c>
      <c r="F93" s="100">
        <f>VLOOKUP($C93,'Équipes 1er cycle'!$A$7:$D$200,4,FALSE)</f>
        <v>0</v>
      </c>
      <c r="G93" s="101">
        <f>LARGE('Pointage 1er cycle'!$T$13:$T$200,B93)</f>
        <v>0.00012</v>
      </c>
      <c r="J93" s="159"/>
      <c r="K93" s="91" t="s">
        <v>75</v>
      </c>
      <c r="L93" s="161"/>
    </row>
    <row r="94" spans="2:12" ht="19.5" customHeight="1" thickBot="1">
      <c r="B94" s="98">
        <v>89</v>
      </c>
      <c r="C94" s="99">
        <f>VLOOKUP(G94,'Pointage 1er cycle'!$B$13:$V$200,2,FALSE)</f>
        <v>89</v>
      </c>
      <c r="D94" s="100">
        <f>VLOOKUP($C94,'Équipes 1er cycle'!$A$7:$D$200,2,FALSE)</f>
        <v>0</v>
      </c>
      <c r="E94" s="100">
        <f>VLOOKUP($C94,'Équipes 1er cycle'!$A$7:$D$200,3,FALSE)</f>
        <v>0</v>
      </c>
      <c r="F94" s="100">
        <f>VLOOKUP($C94,'Équipes 1er cycle'!$A$7:$D$200,4,FALSE)</f>
        <v>0</v>
      </c>
      <c r="G94" s="101">
        <f>LARGE('Pointage 1er cycle'!$T$13:$T$200,B94)</f>
        <v>0.00011</v>
      </c>
      <c r="J94" s="160"/>
      <c r="K94" s="92">
        <f>F7</f>
        <v>0</v>
      </c>
      <c r="L94" s="162"/>
    </row>
    <row r="95" spans="2:7" ht="19.5" customHeight="1">
      <c r="B95" s="98">
        <v>90</v>
      </c>
      <c r="C95" s="99">
        <f>VLOOKUP(G95,'Pointage 1er cycle'!$B$13:$V$200,2,FALSE)</f>
        <v>90</v>
      </c>
      <c r="D95" s="100">
        <f>VLOOKUP($C95,'Équipes 1er cycle'!$A$7:$D$200,2,FALSE)</f>
        <v>0</v>
      </c>
      <c r="E95" s="100">
        <f>VLOOKUP($C95,'Équipes 1er cycle'!$A$7:$D$200,3,FALSE)</f>
        <v>0</v>
      </c>
      <c r="F95" s="100">
        <f>VLOOKUP($C95,'Équipes 1er cycle'!$A$7:$D$200,4,FALSE)</f>
        <v>0</v>
      </c>
      <c r="G95" s="101">
        <f>LARGE('Pointage 1er cycle'!$T$13:$T$200,B95)</f>
        <v>0.0001</v>
      </c>
    </row>
    <row r="96" spans="2:10" ht="19.5" customHeight="1">
      <c r="B96" s="98">
        <v>91</v>
      </c>
      <c r="C96" s="99">
        <f>VLOOKUP(G96,'Pointage 1er cycle'!$B$13:$V$200,2,FALSE)</f>
        <v>91</v>
      </c>
      <c r="D96" s="100">
        <f>VLOOKUP($C96,'Équipes 1er cycle'!$A$7:$D$200,2,FALSE)</f>
        <v>0</v>
      </c>
      <c r="E96" s="100">
        <f>VLOOKUP($C96,'Équipes 1er cycle'!$A$7:$D$200,3,FALSE)</f>
        <v>0</v>
      </c>
      <c r="F96" s="100">
        <f>VLOOKUP($C96,'Équipes 1er cycle'!$A$7:$D$200,4,FALSE)</f>
        <v>0</v>
      </c>
      <c r="G96" s="101">
        <f>LARGE('Pointage 1er cycle'!$T$13:$T$200,B96)</f>
        <v>9E-05</v>
      </c>
      <c r="I96" s="87"/>
      <c r="J96" s="88"/>
    </row>
    <row r="97" spans="2:7" ht="19.5" customHeight="1" thickBot="1">
      <c r="B97" s="98">
        <v>92</v>
      </c>
      <c r="C97" s="99">
        <f>VLOOKUP(G97,'Pointage 1er cycle'!$B$13:$V$200,2,FALSE)</f>
        <v>92</v>
      </c>
      <c r="D97" s="100">
        <f>VLOOKUP($C97,'Équipes 1er cycle'!$A$7:$D$200,2,FALSE)</f>
        <v>0</v>
      </c>
      <c r="E97" s="100">
        <f>VLOOKUP($C97,'Équipes 1er cycle'!$A$7:$D$200,3,FALSE)</f>
        <v>0</v>
      </c>
      <c r="F97" s="100">
        <f>VLOOKUP($C97,'Équipes 1er cycle'!$A$7:$D$200,4,FALSE)</f>
        <v>0</v>
      </c>
      <c r="G97" s="101">
        <f>LARGE('Pointage 1er cycle'!$T$13:$T$200,B97)</f>
        <v>8E-05</v>
      </c>
    </row>
    <row r="98" spans="2:12" ht="19.5" customHeight="1">
      <c r="B98" s="98">
        <v>93</v>
      </c>
      <c r="C98" s="99">
        <f>VLOOKUP(G98,'Pointage 1er cycle'!$B$13:$V$200,2,FALSE)</f>
        <v>93</v>
      </c>
      <c r="D98" s="100">
        <f>VLOOKUP($C98,'Équipes 1er cycle'!$A$7:$D$200,2,FALSE)</f>
        <v>0</v>
      </c>
      <c r="E98" s="100">
        <f>VLOOKUP($C98,'Équipes 1er cycle'!$A$7:$D$200,3,FALSE)</f>
        <v>0</v>
      </c>
      <c r="F98" s="100">
        <f>VLOOKUP($C98,'Équipes 1er cycle'!$A$7:$D$200,4,FALSE)</f>
        <v>0</v>
      </c>
      <c r="G98" s="101">
        <f>LARGE('Pointage 1er cycle'!$T$13:$T$200,B98)</f>
        <v>7E-05</v>
      </c>
      <c r="J98" s="158" t="s">
        <v>12</v>
      </c>
      <c r="K98" s="89" t="s">
        <v>13</v>
      </c>
      <c r="L98" s="158" t="s">
        <v>16</v>
      </c>
    </row>
    <row r="99" spans="2:12" ht="19.5" customHeight="1">
      <c r="B99" s="98">
        <v>94</v>
      </c>
      <c r="C99" s="99">
        <f>VLOOKUP(G99,'Pointage 1er cycle'!$B$13:$V$200,2,FALSE)</f>
        <v>94</v>
      </c>
      <c r="D99" s="100">
        <f>VLOOKUP($C99,'Équipes 1er cycle'!$A$7:$D$200,2,FALSE)</f>
        <v>0</v>
      </c>
      <c r="E99" s="100">
        <f>VLOOKUP($C99,'Équipes 1er cycle'!$A$7:$D$200,3,FALSE)</f>
        <v>0</v>
      </c>
      <c r="F99" s="100">
        <f>VLOOKUP($C99,'Équipes 1er cycle'!$A$7:$D$200,4,FALSE)</f>
        <v>0</v>
      </c>
      <c r="G99" s="101">
        <f>LARGE('Pointage 1er cycle'!$T$13:$T$200,B99)</f>
        <v>6E-05</v>
      </c>
      <c r="J99" s="159"/>
      <c r="K99" s="90">
        <f>D8</f>
        <v>0</v>
      </c>
      <c r="L99" s="159"/>
    </row>
    <row r="100" spans="2:12" ht="19.5" customHeight="1">
      <c r="B100" s="98">
        <v>95</v>
      </c>
      <c r="C100" s="99">
        <f>VLOOKUP(G100,'Pointage 1er cycle'!$B$13:$V$200,2,FALSE)</f>
        <v>95</v>
      </c>
      <c r="D100" s="100">
        <f>VLOOKUP($C100,'Équipes 1er cycle'!$A$7:$D$200,2,FALSE)</f>
        <v>0</v>
      </c>
      <c r="E100" s="100">
        <f>VLOOKUP($C100,'Équipes 1er cycle'!$A$7:$D$200,3,FALSE)</f>
        <v>0</v>
      </c>
      <c r="F100" s="100">
        <f>VLOOKUP($C100,'Équipes 1er cycle'!$A$7:$D$200,4,FALSE)</f>
        <v>0</v>
      </c>
      <c r="G100" s="101">
        <f>LARGE('Pointage 1er cycle'!$T$13:$T$200,B100)</f>
        <v>5E-05</v>
      </c>
      <c r="J100" s="159"/>
      <c r="K100" s="91" t="s">
        <v>34</v>
      </c>
      <c r="L100" s="159"/>
    </row>
    <row r="101" spans="2:12" ht="19.5" customHeight="1">
      <c r="B101" s="98">
        <v>96</v>
      </c>
      <c r="C101" s="99">
        <f>VLOOKUP(G101,'Pointage 1er cycle'!$B$13:$V$200,2,FALSE)</f>
        <v>96</v>
      </c>
      <c r="D101" s="100">
        <f>VLOOKUP($C101,'Équipes 1er cycle'!$A$7:$D$200,2,FALSE)</f>
        <v>0</v>
      </c>
      <c r="E101" s="100">
        <f>VLOOKUP($C101,'Équipes 1er cycle'!$A$7:$D$200,3,FALSE)</f>
        <v>0</v>
      </c>
      <c r="F101" s="100">
        <f>VLOOKUP($C101,'Équipes 1er cycle'!$A$7:$D$200,4,FALSE)</f>
        <v>0</v>
      </c>
      <c r="G101" s="101">
        <f>LARGE('Pointage 1er cycle'!$T$13:$T$200,B101)</f>
        <v>4E-05</v>
      </c>
      <c r="J101" s="159">
        <f>C8</f>
        <v>3</v>
      </c>
      <c r="K101" s="90">
        <f>E8</f>
        <v>0</v>
      </c>
      <c r="L101" s="161">
        <f>G8</f>
        <v>0.00097</v>
      </c>
    </row>
    <row r="102" spans="2:12" ht="19.5" customHeight="1">
      <c r="B102" s="98">
        <v>97</v>
      </c>
      <c r="C102" s="99">
        <f>VLOOKUP(G102,'Pointage 1er cycle'!$B$13:$V$200,2,FALSE)</f>
        <v>97</v>
      </c>
      <c r="D102" s="100">
        <f>VLOOKUP($C102,'Équipes 1er cycle'!$A$7:$D$200,2,FALSE)</f>
        <v>0</v>
      </c>
      <c r="E102" s="100">
        <f>VLOOKUP($C102,'Équipes 1er cycle'!$A$7:$D$200,3,FALSE)</f>
        <v>0</v>
      </c>
      <c r="F102" s="100">
        <f>VLOOKUP($C102,'Équipes 1er cycle'!$A$7:$D$200,4,FALSE)</f>
        <v>0</v>
      </c>
      <c r="G102" s="101">
        <f>LARGE('Pointage 1er cycle'!$T$13:$T$200,B102)</f>
        <v>3E-05</v>
      </c>
      <c r="J102" s="159"/>
      <c r="K102" s="91" t="s">
        <v>75</v>
      </c>
      <c r="L102" s="161"/>
    </row>
    <row r="103" spans="2:12" ht="19.5" customHeight="1" thickBot="1">
      <c r="B103" s="98">
        <v>98</v>
      </c>
      <c r="C103" s="99">
        <f>VLOOKUP(G103,'Pointage 1er cycle'!$B$13:$V$200,2,FALSE)</f>
        <v>98</v>
      </c>
      <c r="D103" s="100">
        <f>VLOOKUP($C103,'Équipes 1er cycle'!$A$7:$D$200,2,FALSE)</f>
        <v>0</v>
      </c>
      <c r="E103" s="100">
        <f>VLOOKUP($C103,'Équipes 1er cycle'!$A$7:$D$200,3,FALSE)</f>
        <v>0</v>
      </c>
      <c r="F103" s="100">
        <f>VLOOKUP($C103,'Équipes 1er cycle'!$A$7:$D$200,4,FALSE)</f>
        <v>0</v>
      </c>
      <c r="G103" s="101">
        <f>LARGE('Pointage 1er cycle'!$T$13:$T$200,B103)</f>
        <v>2E-05</v>
      </c>
      <c r="J103" s="160"/>
      <c r="K103" s="92">
        <f>F8</f>
        <v>0</v>
      </c>
      <c r="L103" s="162"/>
    </row>
    <row r="104" spans="2:7" ht="19.5" customHeight="1">
      <c r="B104" s="98">
        <v>99</v>
      </c>
      <c r="C104" s="99">
        <f>VLOOKUP(G104,'Pointage 1er cycle'!$B$13:$V$200,2,FALSE)</f>
        <v>99</v>
      </c>
      <c r="D104" s="100">
        <f>VLOOKUP($C104,'Équipes 1er cycle'!$A$7:$D$200,2,FALSE)</f>
        <v>0</v>
      </c>
      <c r="E104" s="100">
        <f>VLOOKUP($C104,'Équipes 1er cycle'!$A$7:$D$200,3,FALSE)</f>
        <v>0</v>
      </c>
      <c r="F104" s="100">
        <f>VLOOKUP($C104,'Équipes 1er cycle'!$A$7:$D$200,4,FALSE)</f>
        <v>0</v>
      </c>
      <c r="G104" s="101">
        <f>LARGE('Pointage 1er cycle'!$T$13:$T$200,B104)</f>
        <v>1E-05</v>
      </c>
    </row>
    <row r="105" spans="2:7" ht="19.5" customHeight="1" thickBot="1">
      <c r="B105" s="102">
        <v>100</v>
      </c>
      <c r="C105" s="103">
        <f>VLOOKUP(G105,'Pointage 1er cycle'!$B$13:$V$200,2,FALSE)</f>
        <v>100</v>
      </c>
      <c r="D105" s="104">
        <f>VLOOKUP($C105,'Équipes 1er cycle'!$A$7:$D$200,2,FALSE)</f>
        <v>0</v>
      </c>
      <c r="E105" s="104">
        <f>VLOOKUP($C105,'Équipes 1er cycle'!$A$7:$D$200,3,FALSE)</f>
        <v>0</v>
      </c>
      <c r="F105" s="104">
        <f>VLOOKUP($C105,'Équipes 1er cycle'!$A$7:$D$200,4,FALSE)</f>
        <v>0</v>
      </c>
      <c r="G105" s="105">
        <f>LARGE('Pointage 1er cycle'!$T$13:$T$200,B105)</f>
        <v>0</v>
      </c>
    </row>
  </sheetData>
  <sheetProtection algorithmName="SHA-512" hashValue="oYuOWo+k3EHcQc+Pd7lKEbFW3wLLq67X10ZanxfEShy6xcjDN86Gaz+58UhO9OSsMArO5A+VGKX5S7sTCfpw5w==" saltValue="ImUQL0Q4Fqp1yCxCPaelfg==" spinCount="100000" sheet="1" objects="1" scenarios="1"/>
  <mergeCells count="15">
    <mergeCell ref="J101:J103"/>
    <mergeCell ref="L101:L103"/>
    <mergeCell ref="B4:G4"/>
    <mergeCell ref="J89:J91"/>
    <mergeCell ref="L89:L91"/>
    <mergeCell ref="J92:J94"/>
    <mergeCell ref="L92:L94"/>
    <mergeCell ref="J98:J100"/>
    <mergeCell ref="L98:L100"/>
    <mergeCell ref="B1:G1"/>
    <mergeCell ref="B2:G2"/>
    <mergeCell ref="J80:J82"/>
    <mergeCell ref="L80:L82"/>
    <mergeCell ref="J83:J85"/>
    <mergeCell ref="L83:L85"/>
  </mergeCells>
  <conditionalFormatting sqref="C6:C74">
    <cfRule type="duplicateValues" priority="13" dxfId="0">
      <formula>AND(COUNTIF($C$6:$C$74,C6)&gt;1,NOT(ISBLANK(C6)))</formula>
    </cfRule>
  </conditionalFormatting>
  <conditionalFormatting sqref="C75">
    <cfRule type="duplicateValues" priority="5" dxfId="0">
      <formula>AND(COUNTIF($C$75:$C$75,C75)&gt;1,NOT(ISBLANK(C75)))</formula>
    </cfRule>
  </conditionalFormatting>
  <conditionalFormatting sqref="C76:C84 C102">
    <cfRule type="duplicateValues" priority="4" dxfId="0">
      <formula>AND(COUNTIF($C$76:$C$84,C76)+COUNTIF($C$102:$C$102,C76)&gt;1,NOT(ISBLANK(C76)))</formula>
    </cfRule>
  </conditionalFormatting>
  <conditionalFormatting sqref="C85:C101">
    <cfRule type="duplicateValues" priority="3" dxfId="0">
      <formula>AND(COUNTIF($C$85:$C$101,C85)&gt;1,NOT(ISBLANK(C85)))</formula>
    </cfRule>
  </conditionalFormatting>
  <conditionalFormatting sqref="C103:C104">
    <cfRule type="duplicateValues" priority="1" dxfId="0">
      <formula>AND(COUNTIF($C$103:$C$104,C103)&gt;1,NOT(ISBLANK(C103)))</formula>
    </cfRule>
  </conditionalFormatting>
  <conditionalFormatting sqref="C105">
    <cfRule type="duplicateValues" priority="2" dxfId="0">
      <formula>AND(COUNTIF($C$105:$C$105,C105)&gt;1,NOT(ISBLANK(C105)))</formula>
    </cfRule>
  </conditionalFormatting>
  <printOptions/>
  <pageMargins left="0.25" right="0.25" top="0.75" bottom="0.75" header="0.3" footer="0.3"/>
  <pageSetup fitToHeight="0" fitToWidth="1" horizontalDpi="600" verticalDpi="600" orientation="landscape" scale="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  <pageSetUpPr fitToPage="1"/>
  </sheetPr>
  <dimension ref="A1:L104"/>
  <sheetViews>
    <sheetView zoomScale="105" zoomScaleNormal="105" workbookViewId="0" topLeftCell="A1">
      <selection activeCell="B5" sqref="B5"/>
    </sheetView>
  </sheetViews>
  <sheetFormatPr defaultColWidth="11.421875" defaultRowHeight="15"/>
  <cols>
    <col min="1" max="1" width="11.421875" style="86" customWidth="1"/>
    <col min="2" max="2" width="18.00390625" style="86" customWidth="1"/>
    <col min="3" max="3" width="11.7109375" style="86" customWidth="1"/>
    <col min="4" max="4" width="56.421875" style="86" customWidth="1"/>
    <col min="5" max="5" width="46.28125" style="86" customWidth="1"/>
    <col min="6" max="6" width="39.7109375" style="86" hidden="1" customWidth="1"/>
    <col min="7" max="7" width="17.57421875" style="86" customWidth="1"/>
    <col min="8" max="9" width="11.421875" style="86" customWidth="1"/>
    <col min="10" max="10" width="12.8515625" style="86" customWidth="1"/>
    <col min="11" max="11" width="77.8515625" style="86" customWidth="1"/>
    <col min="12" max="12" width="12.8515625" style="86" customWidth="1"/>
    <col min="13" max="16384" width="11.421875" style="86" customWidth="1"/>
  </cols>
  <sheetData>
    <row r="1" spans="1:8" ht="20.25">
      <c r="A1" s="85"/>
      <c r="B1" s="157" t="s">
        <v>76</v>
      </c>
      <c r="C1" s="157"/>
      <c r="D1" s="157"/>
      <c r="E1" s="157"/>
      <c r="F1" s="157"/>
      <c r="G1" s="157"/>
      <c r="H1" s="85"/>
    </row>
    <row r="2" spans="1:8" ht="23.25">
      <c r="A2" s="85"/>
      <c r="B2" s="157" t="s">
        <v>73</v>
      </c>
      <c r="C2" s="157"/>
      <c r="D2" s="157"/>
      <c r="E2" s="157"/>
      <c r="F2" s="157"/>
      <c r="G2" s="157"/>
      <c r="H2" s="85"/>
    </row>
    <row r="3" spans="1:8" ht="11.25" customHeight="1" thickBot="1">
      <c r="A3" s="85"/>
      <c r="B3" s="106"/>
      <c r="C3" s="106"/>
      <c r="D3" s="106"/>
      <c r="E3" s="106"/>
      <c r="F3" s="106"/>
      <c r="G3" s="106"/>
      <c r="H3" s="85"/>
    </row>
    <row r="4" spans="1:8" ht="30" customHeight="1" thickBot="1">
      <c r="A4" s="85"/>
      <c r="B4" s="167" t="s">
        <v>9</v>
      </c>
      <c r="C4" s="168" t="s">
        <v>12</v>
      </c>
      <c r="D4" s="168" t="s">
        <v>74</v>
      </c>
      <c r="E4" s="168" t="s">
        <v>34</v>
      </c>
      <c r="F4" s="168" t="s">
        <v>75</v>
      </c>
      <c r="G4" s="169" t="s">
        <v>16</v>
      </c>
      <c r="H4" s="85"/>
    </row>
    <row r="5" spans="1:8" ht="19.5" customHeight="1">
      <c r="A5" s="85"/>
      <c r="B5" s="94">
        <v>1</v>
      </c>
      <c r="C5" s="95">
        <f>VLOOKUP(G5,'Pointage 1er cycle'!$A$13:$V$200,3,FALSE)</f>
        <v>1</v>
      </c>
      <c r="D5" s="96">
        <f>VLOOKUP($C5,'Équipes 1er cycle'!$A$7:$D$200,2,FALSE)</f>
        <v>0</v>
      </c>
      <c r="E5" s="96">
        <f>VLOOKUP($C5,'Équipes 1er cycle'!$A$7:$D$200,3,FALSE)</f>
        <v>0</v>
      </c>
      <c r="F5" s="96">
        <f>VLOOKUP($C5,'Équipes 1er cycle'!$A$7:$D$200,4,FALSE)</f>
        <v>0</v>
      </c>
      <c r="G5" s="97">
        <f>LARGE('Pointage 1er cycle'!$V$13:$V$200,B5)</f>
        <v>9.9E-05</v>
      </c>
      <c r="H5" s="85"/>
    </row>
    <row r="6" spans="1:8" ht="19.5" customHeight="1">
      <c r="A6" s="85"/>
      <c r="B6" s="98">
        <v>2</v>
      </c>
      <c r="C6" s="99">
        <f>VLOOKUP(G6,'Pointage 1er cycle'!$A$13:$V$200,3,FALSE)</f>
        <v>2</v>
      </c>
      <c r="D6" s="100">
        <f>VLOOKUP($C6,'Équipes 1er cycle'!$A$7:$D$200,2,FALSE)</f>
        <v>0</v>
      </c>
      <c r="E6" s="100">
        <f>VLOOKUP($C6,'Équipes 1er cycle'!$A$7:$D$200,3,FALSE)</f>
        <v>0</v>
      </c>
      <c r="F6" s="100">
        <f>VLOOKUP($C6,'Équipes 1er cycle'!$A$7:$D$200,4,FALSE)</f>
        <v>0</v>
      </c>
      <c r="G6" s="101">
        <f>LARGE('Pointage 1er cycle'!$V$13:$V$200,B6)</f>
        <v>9.8E-05</v>
      </c>
      <c r="H6" s="85"/>
    </row>
    <row r="7" spans="1:8" ht="19.5" customHeight="1">
      <c r="A7" s="85"/>
      <c r="B7" s="98">
        <v>3</v>
      </c>
      <c r="C7" s="99">
        <f>VLOOKUP(G7,'Pointage 1er cycle'!$A$13:$V$200,3,FALSE)</f>
        <v>3</v>
      </c>
      <c r="D7" s="100">
        <f>VLOOKUP($C7,'Équipes 1er cycle'!$A$7:$D$200,2,FALSE)</f>
        <v>0</v>
      </c>
      <c r="E7" s="100">
        <f>VLOOKUP($C7,'Équipes 1er cycle'!$A$7:$D$200,3,FALSE)</f>
        <v>0</v>
      </c>
      <c r="F7" s="100">
        <f>VLOOKUP($C7,'Équipes 1er cycle'!$A$7:$D$200,4,FALSE)</f>
        <v>0</v>
      </c>
      <c r="G7" s="101">
        <f>LARGE('Pointage 1er cycle'!$V$13:$V$200,B7)</f>
        <v>9.7E-05</v>
      </c>
      <c r="H7" s="85"/>
    </row>
    <row r="8" spans="1:8" ht="19.5" customHeight="1">
      <c r="A8" s="85"/>
      <c r="B8" s="98">
        <v>4</v>
      </c>
      <c r="C8" s="99">
        <f>VLOOKUP(G8,'Pointage 1er cycle'!$A$13:$V$200,3,FALSE)</f>
        <v>4</v>
      </c>
      <c r="D8" s="100">
        <f>VLOOKUP($C8,'Équipes 1er cycle'!$A$7:$D$200,2,FALSE)</f>
        <v>0</v>
      </c>
      <c r="E8" s="100">
        <f>VLOOKUP($C8,'Équipes 1er cycle'!$A$7:$D$200,3,FALSE)</f>
        <v>0</v>
      </c>
      <c r="F8" s="100">
        <f>VLOOKUP($C8,'Équipes 1er cycle'!$A$7:$D$200,4,FALSE)</f>
        <v>0</v>
      </c>
      <c r="G8" s="101">
        <f>LARGE('Pointage 1er cycle'!$V$13:$V$200,B8)</f>
        <v>9.6E-05</v>
      </c>
      <c r="H8" s="85"/>
    </row>
    <row r="9" spans="1:8" ht="19.5" customHeight="1">
      <c r="A9" s="85"/>
      <c r="B9" s="98">
        <v>5</v>
      </c>
      <c r="C9" s="99">
        <f>VLOOKUP(G9,'Pointage 1er cycle'!$A$13:$V$200,3,FALSE)</f>
        <v>5</v>
      </c>
      <c r="D9" s="100">
        <f>VLOOKUP($C9,'Équipes 1er cycle'!$A$7:$D$200,2,FALSE)</f>
        <v>0</v>
      </c>
      <c r="E9" s="100">
        <f>VLOOKUP($C9,'Équipes 1er cycle'!$A$7:$D$200,3,FALSE)</f>
        <v>0</v>
      </c>
      <c r="F9" s="100">
        <f>VLOOKUP($C9,'Équipes 1er cycle'!$A$7:$D$200,4,FALSE)</f>
        <v>0</v>
      </c>
      <c r="G9" s="101">
        <f>LARGE('Pointage 1er cycle'!$V$13:$V$200,B9)</f>
        <v>9.5E-05</v>
      </c>
      <c r="H9" s="85"/>
    </row>
    <row r="10" spans="1:8" ht="19.5" customHeight="1">
      <c r="A10" s="85"/>
      <c r="B10" s="98">
        <v>6</v>
      </c>
      <c r="C10" s="99">
        <f>VLOOKUP(G10,'Pointage 1er cycle'!$A$13:$V$200,3,FALSE)</f>
        <v>6</v>
      </c>
      <c r="D10" s="100">
        <f>VLOOKUP($C10,'Équipes 1er cycle'!$A$7:$D$200,2,FALSE)</f>
        <v>0</v>
      </c>
      <c r="E10" s="100">
        <f>VLOOKUP($C10,'Équipes 1er cycle'!$A$7:$D$200,3,FALSE)</f>
        <v>0</v>
      </c>
      <c r="F10" s="100">
        <f>VLOOKUP($C10,'Équipes 1er cycle'!$A$7:$D$200,4,FALSE)</f>
        <v>0</v>
      </c>
      <c r="G10" s="101">
        <f>LARGE('Pointage 1er cycle'!$V$13:$V$200,B10)</f>
        <v>9.4E-05</v>
      </c>
      <c r="H10" s="85"/>
    </row>
    <row r="11" spans="1:8" ht="19.5" customHeight="1">
      <c r="A11" s="85"/>
      <c r="B11" s="98">
        <v>7</v>
      </c>
      <c r="C11" s="99">
        <f>VLOOKUP(G11,'Pointage 1er cycle'!$A$13:$V$200,3,FALSE)</f>
        <v>7</v>
      </c>
      <c r="D11" s="100">
        <f>VLOOKUP($C11,'Équipes 1er cycle'!$A$7:$D$200,2,FALSE)</f>
        <v>0</v>
      </c>
      <c r="E11" s="100">
        <f>VLOOKUP($C11,'Équipes 1er cycle'!$A$7:$D$200,3,FALSE)</f>
        <v>0</v>
      </c>
      <c r="F11" s="100">
        <f>VLOOKUP($C11,'Équipes 1er cycle'!$A$7:$D$200,4,FALSE)</f>
        <v>0</v>
      </c>
      <c r="G11" s="101">
        <f>LARGE('Pointage 1er cycle'!$V$13:$V$200,B11)</f>
        <v>9.3E-05</v>
      </c>
      <c r="H11" s="85"/>
    </row>
    <row r="12" spans="1:8" ht="19.5" customHeight="1">
      <c r="A12" s="85"/>
      <c r="B12" s="98">
        <v>8</v>
      </c>
      <c r="C12" s="99">
        <f>VLOOKUP(G12,'Pointage 1er cycle'!$A$13:$V$200,3,FALSE)</f>
        <v>8</v>
      </c>
      <c r="D12" s="100">
        <f>VLOOKUP($C12,'Équipes 1er cycle'!$A$7:$D$200,2,FALSE)</f>
        <v>0</v>
      </c>
      <c r="E12" s="100">
        <f>VLOOKUP($C12,'Équipes 1er cycle'!$A$7:$D$200,3,FALSE)</f>
        <v>0</v>
      </c>
      <c r="F12" s="100">
        <f>VLOOKUP($C12,'Équipes 1er cycle'!$A$7:$D$200,4,FALSE)</f>
        <v>0</v>
      </c>
      <c r="G12" s="101">
        <f>LARGE('Pointage 1er cycle'!$V$13:$V$200,B12)</f>
        <v>9.2E-05</v>
      </c>
      <c r="H12" s="85"/>
    </row>
    <row r="13" spans="1:8" ht="19.5" customHeight="1">
      <c r="A13" s="85"/>
      <c r="B13" s="98">
        <v>9</v>
      </c>
      <c r="C13" s="99">
        <f>VLOOKUP(G13,'Pointage 1er cycle'!$A$13:$V$200,3,FALSE)</f>
        <v>9</v>
      </c>
      <c r="D13" s="100">
        <f>VLOOKUP($C13,'Équipes 1er cycle'!$A$7:$D$200,2,FALSE)</f>
        <v>0</v>
      </c>
      <c r="E13" s="100">
        <f>VLOOKUP($C13,'Équipes 1er cycle'!$A$7:$D$200,3,FALSE)</f>
        <v>0</v>
      </c>
      <c r="F13" s="100">
        <f>VLOOKUP($C13,'Équipes 1er cycle'!$A$7:$D$200,4,FALSE)</f>
        <v>0</v>
      </c>
      <c r="G13" s="101">
        <f>LARGE('Pointage 1er cycle'!$V$13:$V$200,B13)</f>
        <v>9.1E-05</v>
      </c>
      <c r="H13" s="85"/>
    </row>
    <row r="14" spans="1:8" ht="19.5" customHeight="1">
      <c r="A14" s="85"/>
      <c r="B14" s="98">
        <v>10</v>
      </c>
      <c r="C14" s="99">
        <f>VLOOKUP(G14,'Pointage 1er cycle'!$A$13:$V$200,3,FALSE)</f>
        <v>10</v>
      </c>
      <c r="D14" s="100">
        <f>VLOOKUP($C14,'Équipes 1er cycle'!$A$7:$D$200,2,FALSE)</f>
        <v>0</v>
      </c>
      <c r="E14" s="100">
        <f>VLOOKUP($C14,'Équipes 1er cycle'!$A$7:$D$200,3,FALSE)</f>
        <v>0</v>
      </c>
      <c r="F14" s="100">
        <f>VLOOKUP($C14,'Équipes 1er cycle'!$A$7:$D$200,4,FALSE)</f>
        <v>0</v>
      </c>
      <c r="G14" s="101">
        <f>LARGE('Pointage 1er cycle'!$V$13:$V$200,B14)</f>
        <v>9E-05</v>
      </c>
      <c r="H14" s="85"/>
    </row>
    <row r="15" spans="1:8" ht="19.5" customHeight="1">
      <c r="A15" s="85"/>
      <c r="B15" s="98">
        <v>11</v>
      </c>
      <c r="C15" s="99">
        <f>VLOOKUP(G15,'Pointage 1er cycle'!$A$13:$V$200,3,FALSE)</f>
        <v>11</v>
      </c>
      <c r="D15" s="100">
        <f>VLOOKUP($C15,'Équipes 1er cycle'!$A$7:$D$200,2,FALSE)</f>
        <v>0</v>
      </c>
      <c r="E15" s="100">
        <f>VLOOKUP($C15,'Équipes 1er cycle'!$A$7:$D$200,3,FALSE)</f>
        <v>0</v>
      </c>
      <c r="F15" s="100">
        <f>VLOOKUP($C15,'Équipes 1er cycle'!$A$7:$D$200,4,FALSE)</f>
        <v>0</v>
      </c>
      <c r="G15" s="101">
        <f>LARGE('Pointage 1er cycle'!$V$13:$V$200,B15)</f>
        <v>8.9E-05</v>
      </c>
      <c r="H15" s="85"/>
    </row>
    <row r="16" spans="1:8" ht="19.5" customHeight="1">
      <c r="A16" s="85"/>
      <c r="B16" s="98">
        <v>12</v>
      </c>
      <c r="C16" s="99">
        <f>VLOOKUP(G16,'Pointage 1er cycle'!$A$13:$V$200,3,FALSE)</f>
        <v>12</v>
      </c>
      <c r="D16" s="100">
        <f>VLOOKUP($C16,'Équipes 1er cycle'!$A$7:$D$200,2,FALSE)</f>
        <v>0</v>
      </c>
      <c r="E16" s="100">
        <f>VLOOKUP($C16,'Équipes 1er cycle'!$A$7:$D$200,3,FALSE)</f>
        <v>0</v>
      </c>
      <c r="F16" s="100">
        <f>VLOOKUP($C16,'Équipes 1er cycle'!$A$7:$D$200,4,FALSE)</f>
        <v>0</v>
      </c>
      <c r="G16" s="101">
        <f>LARGE('Pointage 1er cycle'!$V$13:$V$200,B16)</f>
        <v>8.8E-05</v>
      </c>
      <c r="H16" s="85"/>
    </row>
    <row r="17" spans="1:8" ht="19.5" customHeight="1">
      <c r="A17" s="85"/>
      <c r="B17" s="98">
        <v>13</v>
      </c>
      <c r="C17" s="99">
        <f>VLOOKUP(G17,'Pointage 1er cycle'!$A$13:$V$200,3,FALSE)</f>
        <v>13</v>
      </c>
      <c r="D17" s="100">
        <f>VLOOKUP($C17,'Équipes 1er cycle'!$A$7:$D$200,2,FALSE)</f>
        <v>0</v>
      </c>
      <c r="E17" s="100">
        <f>VLOOKUP($C17,'Équipes 1er cycle'!$A$7:$D$200,3,FALSE)</f>
        <v>0</v>
      </c>
      <c r="F17" s="100">
        <f>VLOOKUP($C17,'Équipes 1er cycle'!$A$7:$D$200,4,FALSE)</f>
        <v>0</v>
      </c>
      <c r="G17" s="101">
        <f>LARGE('Pointage 1er cycle'!$V$13:$V$200,B17)</f>
        <v>8.7E-05</v>
      </c>
      <c r="H17" s="85"/>
    </row>
    <row r="18" spans="1:8" ht="19.5" customHeight="1">
      <c r="A18" s="85"/>
      <c r="B18" s="98">
        <v>14</v>
      </c>
      <c r="C18" s="99">
        <f>VLOOKUP(G18,'Pointage 1er cycle'!$A$13:$V$200,3,FALSE)</f>
        <v>14</v>
      </c>
      <c r="D18" s="100">
        <f>VLOOKUP($C18,'Équipes 1er cycle'!$A$7:$D$200,2,FALSE)</f>
        <v>0</v>
      </c>
      <c r="E18" s="100">
        <f>VLOOKUP($C18,'Équipes 1er cycle'!$A$7:$D$200,3,FALSE)</f>
        <v>0</v>
      </c>
      <c r="F18" s="100">
        <f>VLOOKUP($C18,'Équipes 1er cycle'!$A$7:$D$200,4,FALSE)</f>
        <v>0</v>
      </c>
      <c r="G18" s="101">
        <f>LARGE('Pointage 1er cycle'!$V$13:$V$200,B18)</f>
        <v>8.6E-05</v>
      </c>
      <c r="H18" s="85"/>
    </row>
    <row r="19" spans="1:8" ht="19.5" customHeight="1">
      <c r="A19" s="85"/>
      <c r="B19" s="98">
        <v>15</v>
      </c>
      <c r="C19" s="99">
        <f>VLOOKUP(G19,'Pointage 1er cycle'!$A$13:$V$200,3,FALSE)</f>
        <v>15</v>
      </c>
      <c r="D19" s="100">
        <f>VLOOKUP($C19,'Équipes 1er cycle'!$A$7:$D$200,2,FALSE)</f>
        <v>0</v>
      </c>
      <c r="E19" s="100">
        <f>VLOOKUP($C19,'Équipes 1er cycle'!$A$7:$D$200,3,FALSE)</f>
        <v>0</v>
      </c>
      <c r="F19" s="100">
        <f>VLOOKUP($C19,'Équipes 1er cycle'!$A$7:$D$200,4,FALSE)</f>
        <v>0</v>
      </c>
      <c r="G19" s="101">
        <f>LARGE('Pointage 1er cycle'!$V$13:$V$200,B19)</f>
        <v>8.5E-05</v>
      </c>
      <c r="H19" s="85"/>
    </row>
    <row r="20" spans="1:8" ht="19.5" customHeight="1">
      <c r="A20" s="85"/>
      <c r="B20" s="98">
        <v>16</v>
      </c>
      <c r="C20" s="99">
        <f>VLOOKUP(G20,'Pointage 1er cycle'!$A$13:$V$200,3,FALSE)</f>
        <v>16</v>
      </c>
      <c r="D20" s="100">
        <f>VLOOKUP($C20,'Équipes 1er cycle'!$A$7:$D$200,2,FALSE)</f>
        <v>0</v>
      </c>
      <c r="E20" s="100">
        <f>VLOOKUP($C20,'Équipes 1er cycle'!$A$7:$D$200,3,FALSE)</f>
        <v>0</v>
      </c>
      <c r="F20" s="100">
        <f>VLOOKUP($C20,'Équipes 1er cycle'!$A$7:$D$200,4,FALSE)</f>
        <v>0</v>
      </c>
      <c r="G20" s="101">
        <f>LARGE('Pointage 1er cycle'!$V$13:$V$200,B20)</f>
        <v>8.4E-05</v>
      </c>
      <c r="H20" s="85"/>
    </row>
    <row r="21" spans="1:8" ht="19.5" customHeight="1">
      <c r="A21" s="85"/>
      <c r="B21" s="98">
        <v>17</v>
      </c>
      <c r="C21" s="99">
        <f>VLOOKUP(G21,'Pointage 1er cycle'!$A$13:$V$200,3,FALSE)</f>
        <v>17</v>
      </c>
      <c r="D21" s="100">
        <f>VLOOKUP($C21,'Équipes 1er cycle'!$A$7:$D$200,2,FALSE)</f>
        <v>0</v>
      </c>
      <c r="E21" s="100">
        <f>VLOOKUP($C21,'Équipes 1er cycle'!$A$7:$D$200,3,FALSE)</f>
        <v>0</v>
      </c>
      <c r="F21" s="100">
        <f>VLOOKUP($C21,'Équipes 1er cycle'!$A$7:$D$200,4,FALSE)</f>
        <v>0</v>
      </c>
      <c r="G21" s="101">
        <f>LARGE('Pointage 1er cycle'!$V$13:$V$200,B21)</f>
        <v>8.3E-05</v>
      </c>
      <c r="H21" s="85"/>
    </row>
    <row r="22" spans="1:8" ht="19.5" customHeight="1">
      <c r="A22" s="85"/>
      <c r="B22" s="98">
        <v>18</v>
      </c>
      <c r="C22" s="99">
        <f>VLOOKUP(G22,'Pointage 1er cycle'!$A$13:$V$200,3,FALSE)</f>
        <v>18</v>
      </c>
      <c r="D22" s="100">
        <f>VLOOKUP($C22,'Équipes 1er cycle'!$A$7:$D$200,2,FALSE)</f>
        <v>0</v>
      </c>
      <c r="E22" s="100">
        <f>VLOOKUP($C22,'Équipes 1er cycle'!$A$7:$D$200,3,FALSE)</f>
        <v>0</v>
      </c>
      <c r="F22" s="100">
        <f>VLOOKUP($C22,'Équipes 1er cycle'!$A$7:$D$200,4,FALSE)</f>
        <v>0</v>
      </c>
      <c r="G22" s="101">
        <f>LARGE('Pointage 1er cycle'!$V$13:$V$200,B22)</f>
        <v>8.2E-05</v>
      </c>
      <c r="H22" s="85"/>
    </row>
    <row r="23" spans="1:8" ht="19.5" customHeight="1">
      <c r="A23" s="85"/>
      <c r="B23" s="98">
        <v>19</v>
      </c>
      <c r="C23" s="99">
        <f>VLOOKUP(G23,'Pointage 1er cycle'!$A$13:$V$200,3,FALSE)</f>
        <v>19</v>
      </c>
      <c r="D23" s="100">
        <f>VLOOKUP($C23,'Équipes 1er cycle'!$A$7:$D$200,2,FALSE)</f>
        <v>0</v>
      </c>
      <c r="E23" s="100">
        <f>VLOOKUP($C23,'Équipes 1er cycle'!$A$7:$D$200,3,FALSE)</f>
        <v>0</v>
      </c>
      <c r="F23" s="100">
        <f>VLOOKUP($C23,'Équipes 1er cycle'!$A$7:$D$200,4,FALSE)</f>
        <v>0</v>
      </c>
      <c r="G23" s="101">
        <f>LARGE('Pointage 1er cycle'!$V$13:$V$200,B23)</f>
        <v>8.1E-05</v>
      </c>
      <c r="H23" s="85"/>
    </row>
    <row r="24" spans="1:8" ht="19.5" customHeight="1">
      <c r="A24" s="85"/>
      <c r="B24" s="98">
        <v>20</v>
      </c>
      <c r="C24" s="99">
        <f>VLOOKUP(G24,'Pointage 1er cycle'!$A$13:$V$200,3,FALSE)</f>
        <v>20</v>
      </c>
      <c r="D24" s="100">
        <f>VLOOKUP($C24,'Équipes 1er cycle'!$A$7:$D$200,2,FALSE)</f>
        <v>0</v>
      </c>
      <c r="E24" s="100">
        <f>VLOOKUP($C24,'Équipes 1er cycle'!$A$7:$D$200,3,FALSE)</f>
        <v>0</v>
      </c>
      <c r="F24" s="100">
        <f>VLOOKUP($C24,'Équipes 1er cycle'!$A$7:$D$200,4,FALSE)</f>
        <v>0</v>
      </c>
      <c r="G24" s="101">
        <f>LARGE('Pointage 1er cycle'!$V$13:$V$200,B24)</f>
        <v>8E-05</v>
      </c>
      <c r="H24" s="85"/>
    </row>
    <row r="25" spans="1:8" ht="19.5" customHeight="1">
      <c r="A25" s="85"/>
      <c r="B25" s="98">
        <v>21</v>
      </c>
      <c r="C25" s="99">
        <f>VLOOKUP(G25,'Pointage 1er cycle'!$A$13:$V$200,3,FALSE)</f>
        <v>21</v>
      </c>
      <c r="D25" s="100">
        <f>VLOOKUP($C25,'Équipes 1er cycle'!$A$7:$D$200,2,FALSE)</f>
        <v>0</v>
      </c>
      <c r="E25" s="100">
        <f>VLOOKUP($C25,'Équipes 1er cycle'!$A$7:$D$200,3,FALSE)</f>
        <v>0</v>
      </c>
      <c r="F25" s="100">
        <f>VLOOKUP($C25,'Équipes 1er cycle'!$A$7:$D$200,4,FALSE)</f>
        <v>0</v>
      </c>
      <c r="G25" s="101">
        <f>LARGE('Pointage 1er cycle'!$V$13:$V$200,B25)</f>
        <v>7.9E-05</v>
      </c>
      <c r="H25" s="85"/>
    </row>
    <row r="26" spans="1:8" ht="19.5" customHeight="1">
      <c r="A26" s="85"/>
      <c r="B26" s="98">
        <v>22</v>
      </c>
      <c r="C26" s="99">
        <f>VLOOKUP(G26,'Pointage 1er cycle'!$A$13:$V$200,3,FALSE)</f>
        <v>22</v>
      </c>
      <c r="D26" s="100">
        <f>VLOOKUP($C26,'Équipes 1er cycle'!$A$7:$D$200,2,FALSE)</f>
        <v>0</v>
      </c>
      <c r="E26" s="100">
        <f>VLOOKUP($C26,'Équipes 1er cycle'!$A$7:$D$200,3,FALSE)</f>
        <v>0</v>
      </c>
      <c r="F26" s="100">
        <f>VLOOKUP($C26,'Équipes 1er cycle'!$A$7:$D$200,4,FALSE)</f>
        <v>0</v>
      </c>
      <c r="G26" s="101">
        <f>LARGE('Pointage 1er cycle'!$V$13:$V$200,B26)</f>
        <v>7.8E-05</v>
      </c>
      <c r="H26" s="85"/>
    </row>
    <row r="27" spans="1:8" ht="19.5" customHeight="1">
      <c r="A27" s="85"/>
      <c r="B27" s="98">
        <v>23</v>
      </c>
      <c r="C27" s="99">
        <f>VLOOKUP(G27,'Pointage 1er cycle'!$A$13:$V$200,3,FALSE)</f>
        <v>23</v>
      </c>
      <c r="D27" s="100">
        <f>VLOOKUP($C27,'Équipes 1er cycle'!$A$7:$D$200,2,FALSE)</f>
        <v>0</v>
      </c>
      <c r="E27" s="100">
        <f>VLOOKUP($C27,'Équipes 1er cycle'!$A$7:$D$200,3,FALSE)</f>
        <v>0</v>
      </c>
      <c r="F27" s="100">
        <f>VLOOKUP($C27,'Équipes 1er cycle'!$A$7:$D$200,4,FALSE)</f>
        <v>0</v>
      </c>
      <c r="G27" s="101">
        <f>LARGE('Pointage 1er cycle'!$V$13:$V$200,B27)</f>
        <v>7.7E-05</v>
      </c>
      <c r="H27" s="85"/>
    </row>
    <row r="28" spans="1:8" ht="19.5" customHeight="1">
      <c r="A28" s="85"/>
      <c r="B28" s="98">
        <v>24</v>
      </c>
      <c r="C28" s="99">
        <f>VLOOKUP(G28,'Pointage 1er cycle'!$A$13:$V$200,3,FALSE)</f>
        <v>24</v>
      </c>
      <c r="D28" s="100">
        <f>VLOOKUP($C28,'Équipes 1er cycle'!$A$7:$D$200,2,FALSE)</f>
        <v>0</v>
      </c>
      <c r="E28" s="100">
        <f>VLOOKUP($C28,'Équipes 1er cycle'!$A$7:$D$200,3,FALSE)</f>
        <v>0</v>
      </c>
      <c r="F28" s="100">
        <f>VLOOKUP($C28,'Équipes 1er cycle'!$A$7:$D$200,4,FALSE)</f>
        <v>0</v>
      </c>
      <c r="G28" s="101">
        <f>LARGE('Pointage 1er cycle'!$V$13:$V$200,B28)</f>
        <v>7.6E-05</v>
      </c>
      <c r="H28" s="85"/>
    </row>
    <row r="29" spans="1:8" ht="19.5" customHeight="1">
      <c r="A29" s="85"/>
      <c r="B29" s="98">
        <v>25</v>
      </c>
      <c r="C29" s="99">
        <f>VLOOKUP(G29,'Pointage 1er cycle'!$A$13:$V$200,3,FALSE)</f>
        <v>25</v>
      </c>
      <c r="D29" s="100">
        <f>VLOOKUP($C29,'Équipes 1er cycle'!$A$7:$D$200,2,FALSE)</f>
        <v>0</v>
      </c>
      <c r="E29" s="100">
        <f>VLOOKUP($C29,'Équipes 1er cycle'!$A$7:$D$200,3,FALSE)</f>
        <v>0</v>
      </c>
      <c r="F29" s="100">
        <f>VLOOKUP($C29,'Équipes 1er cycle'!$A$7:$D$200,4,FALSE)</f>
        <v>0</v>
      </c>
      <c r="G29" s="101">
        <f>LARGE('Pointage 1er cycle'!$V$13:$V$200,B29)</f>
        <v>7.5E-05</v>
      </c>
      <c r="H29" s="85"/>
    </row>
    <row r="30" spans="1:8" ht="19.5" customHeight="1">
      <c r="A30" s="85"/>
      <c r="B30" s="98">
        <v>26</v>
      </c>
      <c r="C30" s="99">
        <f>VLOOKUP(G30,'Pointage 1er cycle'!$A$13:$V$200,3,FALSE)</f>
        <v>26</v>
      </c>
      <c r="D30" s="100">
        <f>VLOOKUP($C30,'Équipes 1er cycle'!$A$7:$D$200,2,FALSE)</f>
        <v>0</v>
      </c>
      <c r="E30" s="100">
        <f>VLOOKUP($C30,'Équipes 1er cycle'!$A$7:$D$200,3,FALSE)</f>
        <v>0</v>
      </c>
      <c r="F30" s="100">
        <f>VLOOKUP($C30,'Équipes 1er cycle'!$A$7:$D$200,4,FALSE)</f>
        <v>0</v>
      </c>
      <c r="G30" s="101">
        <f>LARGE('Pointage 1er cycle'!$V$13:$V$200,B30)</f>
        <v>7.4E-05</v>
      </c>
      <c r="H30" s="85"/>
    </row>
    <row r="31" spans="1:8" ht="19.5" customHeight="1">
      <c r="A31" s="85"/>
      <c r="B31" s="98">
        <v>27</v>
      </c>
      <c r="C31" s="99">
        <f>VLOOKUP(G31,'Pointage 1er cycle'!$A$13:$V$200,3,FALSE)</f>
        <v>27</v>
      </c>
      <c r="D31" s="100">
        <f>VLOOKUP($C31,'Équipes 1er cycle'!$A$7:$D$200,2,FALSE)</f>
        <v>0</v>
      </c>
      <c r="E31" s="100">
        <f>VLOOKUP($C31,'Équipes 1er cycle'!$A$7:$D$200,3,FALSE)</f>
        <v>0</v>
      </c>
      <c r="F31" s="100">
        <f>VLOOKUP($C31,'Équipes 1er cycle'!$A$7:$D$200,4,FALSE)</f>
        <v>0</v>
      </c>
      <c r="G31" s="101">
        <f>LARGE('Pointage 1er cycle'!$V$13:$V$200,B31)</f>
        <v>7.3E-05</v>
      </c>
      <c r="H31" s="85"/>
    </row>
    <row r="32" spans="1:8" ht="19.5" customHeight="1">
      <c r="A32" s="85"/>
      <c r="B32" s="98">
        <v>28</v>
      </c>
      <c r="C32" s="99">
        <f>VLOOKUP(G32,'Pointage 1er cycle'!$A$13:$V$200,3,FALSE)</f>
        <v>28</v>
      </c>
      <c r="D32" s="100">
        <f>VLOOKUP($C32,'Équipes 1er cycle'!$A$7:$D$200,2,FALSE)</f>
        <v>0</v>
      </c>
      <c r="E32" s="100">
        <f>VLOOKUP($C32,'Équipes 1er cycle'!$A$7:$D$200,3,FALSE)</f>
        <v>0</v>
      </c>
      <c r="F32" s="100">
        <f>VLOOKUP($C32,'Équipes 1er cycle'!$A$7:$D$200,4,FALSE)</f>
        <v>0</v>
      </c>
      <c r="G32" s="101">
        <f>LARGE('Pointage 1er cycle'!$V$13:$V$200,B32)</f>
        <v>7.2E-05</v>
      </c>
      <c r="H32" s="85"/>
    </row>
    <row r="33" spans="1:8" ht="19.5" customHeight="1">
      <c r="A33" s="85"/>
      <c r="B33" s="98">
        <v>29</v>
      </c>
      <c r="C33" s="99">
        <f>VLOOKUP(G33,'Pointage 1er cycle'!$A$13:$V$200,3,FALSE)</f>
        <v>29</v>
      </c>
      <c r="D33" s="100">
        <f>VLOOKUP($C33,'Équipes 1er cycle'!$A$7:$D$200,2,FALSE)</f>
        <v>0</v>
      </c>
      <c r="E33" s="100">
        <f>VLOOKUP($C33,'Équipes 1er cycle'!$A$7:$D$200,3,FALSE)</f>
        <v>0</v>
      </c>
      <c r="F33" s="100">
        <f>VLOOKUP($C33,'Équipes 1er cycle'!$A$7:$D$200,4,FALSE)</f>
        <v>0</v>
      </c>
      <c r="G33" s="101">
        <f>LARGE('Pointage 1er cycle'!$V$13:$V$200,B33)</f>
        <v>7.1E-05</v>
      </c>
      <c r="H33" s="85"/>
    </row>
    <row r="34" spans="1:8" ht="19.5" customHeight="1">
      <c r="A34" s="85"/>
      <c r="B34" s="98">
        <v>30</v>
      </c>
      <c r="C34" s="99">
        <f>VLOOKUP(G34,'Pointage 1er cycle'!$A$13:$V$200,3,FALSE)</f>
        <v>30</v>
      </c>
      <c r="D34" s="100">
        <f>VLOOKUP($C34,'Équipes 1er cycle'!$A$7:$D$200,2,FALSE)</f>
        <v>0</v>
      </c>
      <c r="E34" s="100">
        <f>VLOOKUP($C34,'Équipes 1er cycle'!$A$7:$D$200,3,FALSE)</f>
        <v>0</v>
      </c>
      <c r="F34" s="100">
        <f>VLOOKUP($C34,'Équipes 1er cycle'!$A$7:$D$200,4,FALSE)</f>
        <v>0</v>
      </c>
      <c r="G34" s="101">
        <f>LARGE('Pointage 1er cycle'!$V$13:$V$200,B34)</f>
        <v>7E-05</v>
      </c>
      <c r="H34" s="85"/>
    </row>
    <row r="35" spans="1:8" ht="19.5" customHeight="1">
      <c r="A35" s="85"/>
      <c r="B35" s="98">
        <v>31</v>
      </c>
      <c r="C35" s="99">
        <f>VLOOKUP(G35,'Pointage 1er cycle'!$A$13:$V$200,3,FALSE)</f>
        <v>31</v>
      </c>
      <c r="D35" s="100">
        <f>VLOOKUP($C35,'Équipes 1er cycle'!$A$7:$D$200,2,FALSE)</f>
        <v>0</v>
      </c>
      <c r="E35" s="100">
        <f>VLOOKUP($C35,'Équipes 1er cycle'!$A$7:$D$200,3,FALSE)</f>
        <v>0</v>
      </c>
      <c r="F35" s="100">
        <f>VLOOKUP($C35,'Équipes 1er cycle'!$A$7:$D$200,4,FALSE)</f>
        <v>0</v>
      </c>
      <c r="G35" s="101">
        <f>LARGE('Pointage 1er cycle'!$V$13:$V$200,B35)</f>
        <v>6.9E-05</v>
      </c>
      <c r="H35" s="85"/>
    </row>
    <row r="36" spans="1:8" ht="19.5" customHeight="1">
      <c r="A36" s="85"/>
      <c r="B36" s="98">
        <v>32</v>
      </c>
      <c r="C36" s="99">
        <f>VLOOKUP(G36,'Pointage 1er cycle'!$A$13:$V$200,3,FALSE)</f>
        <v>32</v>
      </c>
      <c r="D36" s="100">
        <f>VLOOKUP($C36,'Équipes 1er cycle'!$A$7:$D$200,2,FALSE)</f>
        <v>0</v>
      </c>
      <c r="E36" s="100">
        <f>VLOOKUP($C36,'Équipes 1er cycle'!$A$7:$D$200,3,FALSE)</f>
        <v>0</v>
      </c>
      <c r="F36" s="100">
        <f>VLOOKUP($C36,'Équipes 1er cycle'!$A$7:$D$200,4,FALSE)</f>
        <v>0</v>
      </c>
      <c r="G36" s="101">
        <f>LARGE('Pointage 1er cycle'!$V$13:$V$200,B36)</f>
        <v>6.8E-05</v>
      </c>
      <c r="H36" s="85"/>
    </row>
    <row r="37" spans="1:8" ht="19.5" customHeight="1">
      <c r="A37" s="85"/>
      <c r="B37" s="98">
        <v>33</v>
      </c>
      <c r="C37" s="99">
        <f>VLOOKUP(G37,'Pointage 1er cycle'!$A$13:$V$200,3,FALSE)</f>
        <v>33</v>
      </c>
      <c r="D37" s="100">
        <f>VLOOKUP($C37,'Équipes 1er cycle'!$A$7:$D$200,2,FALSE)</f>
        <v>0</v>
      </c>
      <c r="E37" s="100">
        <f>VLOOKUP($C37,'Équipes 1er cycle'!$A$7:$D$200,3,FALSE)</f>
        <v>0</v>
      </c>
      <c r="F37" s="100">
        <f>VLOOKUP($C37,'Équipes 1er cycle'!$A$7:$D$200,4,FALSE)</f>
        <v>0</v>
      </c>
      <c r="G37" s="101">
        <f>LARGE('Pointage 1er cycle'!$V$13:$V$200,B37)</f>
        <v>6.7E-05</v>
      </c>
      <c r="H37" s="85"/>
    </row>
    <row r="38" spans="1:8" ht="19.5" customHeight="1">
      <c r="A38" s="85"/>
      <c r="B38" s="98">
        <v>34</v>
      </c>
      <c r="C38" s="99">
        <f>VLOOKUP(G38,'Pointage 1er cycle'!$A$13:$V$200,3,FALSE)</f>
        <v>34</v>
      </c>
      <c r="D38" s="100">
        <f>VLOOKUP($C38,'Équipes 1er cycle'!$A$7:$D$200,2,FALSE)</f>
        <v>0</v>
      </c>
      <c r="E38" s="100">
        <f>VLOOKUP($C38,'Équipes 1er cycle'!$A$7:$D$200,3,FALSE)</f>
        <v>0</v>
      </c>
      <c r="F38" s="100">
        <f>VLOOKUP($C38,'Équipes 1er cycle'!$A$7:$D$200,4,FALSE)</f>
        <v>0</v>
      </c>
      <c r="G38" s="101">
        <f>LARGE('Pointage 1er cycle'!$V$13:$V$200,B38)</f>
        <v>6.6E-05</v>
      </c>
      <c r="H38" s="85"/>
    </row>
    <row r="39" spans="1:8" ht="19.5" customHeight="1">
      <c r="A39" s="85"/>
      <c r="B39" s="98">
        <v>35</v>
      </c>
      <c r="C39" s="99">
        <f>VLOOKUP(G39,'Pointage 1er cycle'!$A$13:$V$200,3,FALSE)</f>
        <v>35</v>
      </c>
      <c r="D39" s="100">
        <f>VLOOKUP($C39,'Équipes 1er cycle'!$A$7:$D$200,2,FALSE)</f>
        <v>0</v>
      </c>
      <c r="E39" s="100">
        <f>VLOOKUP($C39,'Équipes 1er cycle'!$A$7:$D$200,3,FALSE)</f>
        <v>0</v>
      </c>
      <c r="F39" s="100">
        <f>VLOOKUP($C39,'Équipes 1er cycle'!$A$7:$D$200,4,FALSE)</f>
        <v>0</v>
      </c>
      <c r="G39" s="101">
        <f>LARGE('Pointage 1er cycle'!$V$13:$V$200,B39)</f>
        <v>6.5E-05</v>
      </c>
      <c r="H39" s="85"/>
    </row>
    <row r="40" spans="1:8" ht="19.5" customHeight="1">
      <c r="A40" s="85"/>
      <c r="B40" s="98">
        <v>36</v>
      </c>
      <c r="C40" s="99">
        <f>VLOOKUP(G40,'Pointage 1er cycle'!$A$13:$V$200,3,FALSE)</f>
        <v>36</v>
      </c>
      <c r="D40" s="100">
        <f>VLOOKUP($C40,'Équipes 1er cycle'!$A$7:$D$200,2,FALSE)</f>
        <v>0</v>
      </c>
      <c r="E40" s="100">
        <f>VLOOKUP($C40,'Équipes 1er cycle'!$A$7:$D$200,3,FALSE)</f>
        <v>0</v>
      </c>
      <c r="F40" s="100">
        <f>VLOOKUP($C40,'Équipes 1er cycle'!$A$7:$D$200,4,FALSE)</f>
        <v>0</v>
      </c>
      <c r="G40" s="101">
        <f>LARGE('Pointage 1er cycle'!$V$13:$V$200,B40)</f>
        <v>6.4E-05</v>
      </c>
      <c r="H40" s="85"/>
    </row>
    <row r="41" spans="1:8" ht="19.5" customHeight="1">
      <c r="A41" s="85"/>
      <c r="B41" s="98">
        <v>37</v>
      </c>
      <c r="C41" s="99">
        <f>VLOOKUP(G41,'Pointage 1er cycle'!$A$13:$V$200,3,FALSE)</f>
        <v>37</v>
      </c>
      <c r="D41" s="100">
        <f>VLOOKUP($C41,'Équipes 1er cycle'!$A$7:$D$200,2,FALSE)</f>
        <v>0</v>
      </c>
      <c r="E41" s="100">
        <f>VLOOKUP($C41,'Équipes 1er cycle'!$A$7:$D$200,3,FALSE)</f>
        <v>0</v>
      </c>
      <c r="F41" s="100">
        <f>VLOOKUP($C41,'Équipes 1er cycle'!$A$7:$D$200,4,FALSE)</f>
        <v>0</v>
      </c>
      <c r="G41" s="101">
        <f>LARGE('Pointage 1er cycle'!$V$13:$V$200,B41)</f>
        <v>6.3E-05</v>
      </c>
      <c r="H41" s="85"/>
    </row>
    <row r="42" spans="1:8" ht="19.5" customHeight="1">
      <c r="A42" s="85"/>
      <c r="B42" s="98">
        <v>38</v>
      </c>
      <c r="C42" s="99">
        <f>VLOOKUP(G42,'Pointage 1er cycle'!$A$13:$V$200,3,FALSE)</f>
        <v>38</v>
      </c>
      <c r="D42" s="100">
        <f>VLOOKUP($C42,'Équipes 1er cycle'!$A$7:$D$200,2,FALSE)</f>
        <v>0</v>
      </c>
      <c r="E42" s="100">
        <f>VLOOKUP($C42,'Équipes 1er cycle'!$A$7:$D$200,3,FALSE)</f>
        <v>0</v>
      </c>
      <c r="F42" s="100">
        <f>VLOOKUP($C42,'Équipes 1er cycle'!$A$7:$D$200,4,FALSE)</f>
        <v>0</v>
      </c>
      <c r="G42" s="101">
        <f>LARGE('Pointage 1er cycle'!$V$13:$V$200,B42)</f>
        <v>6.2E-05</v>
      </c>
      <c r="H42" s="85"/>
    </row>
    <row r="43" spans="1:8" ht="19.5" customHeight="1">
      <c r="A43" s="85"/>
      <c r="B43" s="98">
        <v>39</v>
      </c>
      <c r="C43" s="99">
        <f>VLOOKUP(G43,'Pointage 1er cycle'!$A$13:$V$200,3,FALSE)</f>
        <v>39</v>
      </c>
      <c r="D43" s="100">
        <f>VLOOKUP($C43,'Équipes 1er cycle'!$A$7:$D$200,2,FALSE)</f>
        <v>0</v>
      </c>
      <c r="E43" s="100">
        <f>VLOOKUP($C43,'Équipes 1er cycle'!$A$7:$D$200,3,FALSE)</f>
        <v>0</v>
      </c>
      <c r="F43" s="100">
        <f>VLOOKUP($C43,'Équipes 1er cycle'!$A$7:$D$200,4,FALSE)</f>
        <v>0</v>
      </c>
      <c r="G43" s="101">
        <f>LARGE('Pointage 1er cycle'!$V$13:$V$200,B43)</f>
        <v>6.1E-05</v>
      </c>
      <c r="H43" s="85"/>
    </row>
    <row r="44" spans="1:8" ht="19.5" customHeight="1">
      <c r="A44" s="85"/>
      <c r="B44" s="98">
        <v>40</v>
      </c>
      <c r="C44" s="99">
        <f>VLOOKUP(G44,'Pointage 1er cycle'!$A$13:$V$200,3,FALSE)</f>
        <v>40</v>
      </c>
      <c r="D44" s="100">
        <f>VLOOKUP($C44,'Équipes 1er cycle'!$A$7:$D$200,2,FALSE)</f>
        <v>0</v>
      </c>
      <c r="E44" s="100">
        <f>VLOOKUP($C44,'Équipes 1er cycle'!$A$7:$D$200,3,FALSE)</f>
        <v>0</v>
      </c>
      <c r="F44" s="100">
        <f>VLOOKUP($C44,'Équipes 1er cycle'!$A$7:$D$200,4,FALSE)</f>
        <v>0</v>
      </c>
      <c r="G44" s="101">
        <f>LARGE('Pointage 1er cycle'!$V$13:$V$200,B44)</f>
        <v>6E-05</v>
      </c>
      <c r="H44" s="85"/>
    </row>
    <row r="45" spans="1:8" ht="19.5" customHeight="1">
      <c r="A45" s="85"/>
      <c r="B45" s="98">
        <v>41</v>
      </c>
      <c r="C45" s="99">
        <f>VLOOKUP(G45,'Pointage 1er cycle'!$A$13:$V$200,3,FALSE)</f>
        <v>41</v>
      </c>
      <c r="D45" s="100">
        <f>VLOOKUP($C45,'Équipes 1er cycle'!$A$7:$D$200,2,FALSE)</f>
        <v>0</v>
      </c>
      <c r="E45" s="100">
        <f>VLOOKUP($C45,'Équipes 1er cycle'!$A$7:$D$200,3,FALSE)</f>
        <v>0</v>
      </c>
      <c r="F45" s="100">
        <f>VLOOKUP($C45,'Équipes 1er cycle'!$A$7:$D$200,4,FALSE)</f>
        <v>0</v>
      </c>
      <c r="G45" s="101">
        <f>LARGE('Pointage 1er cycle'!$V$13:$V$200,B45)</f>
        <v>5.9E-05</v>
      </c>
      <c r="H45" s="85"/>
    </row>
    <row r="46" spans="1:8" ht="19.5" customHeight="1">
      <c r="A46" s="85"/>
      <c r="B46" s="98">
        <v>42</v>
      </c>
      <c r="C46" s="99">
        <f>VLOOKUP(G46,'Pointage 1er cycle'!$A$13:$V$200,3,FALSE)</f>
        <v>42</v>
      </c>
      <c r="D46" s="100">
        <f>VLOOKUP($C46,'Équipes 1er cycle'!$A$7:$D$200,2,FALSE)</f>
        <v>0</v>
      </c>
      <c r="E46" s="100">
        <f>VLOOKUP($C46,'Équipes 1er cycle'!$A$7:$D$200,3,FALSE)</f>
        <v>0</v>
      </c>
      <c r="F46" s="100">
        <f>VLOOKUP($C46,'Équipes 1er cycle'!$A$7:$D$200,4,FALSE)</f>
        <v>0</v>
      </c>
      <c r="G46" s="101">
        <f>LARGE('Pointage 1er cycle'!$V$13:$V$200,B46)</f>
        <v>5.8E-05</v>
      </c>
      <c r="H46" s="85"/>
    </row>
    <row r="47" spans="1:8" ht="19.5" customHeight="1">
      <c r="A47" s="85"/>
      <c r="B47" s="98">
        <v>43</v>
      </c>
      <c r="C47" s="99">
        <f>VLOOKUP(G47,'Pointage 1er cycle'!$A$13:$V$200,3,FALSE)</f>
        <v>43</v>
      </c>
      <c r="D47" s="100">
        <f>VLOOKUP($C47,'Équipes 1er cycle'!$A$7:$D$200,2,FALSE)</f>
        <v>0</v>
      </c>
      <c r="E47" s="100">
        <f>VLOOKUP($C47,'Équipes 1er cycle'!$A$7:$D$200,3,FALSE)</f>
        <v>0</v>
      </c>
      <c r="F47" s="100">
        <f>VLOOKUP($C47,'Équipes 1er cycle'!$A$7:$D$200,4,FALSE)</f>
        <v>0</v>
      </c>
      <c r="G47" s="101">
        <f>LARGE('Pointage 1er cycle'!$V$13:$V$200,B47)</f>
        <v>5.7E-05</v>
      </c>
      <c r="H47" s="85"/>
    </row>
    <row r="48" spans="1:8" ht="19.5" customHeight="1">
      <c r="A48" s="85"/>
      <c r="B48" s="98">
        <v>44</v>
      </c>
      <c r="C48" s="99">
        <f>VLOOKUP(G48,'Pointage 1er cycle'!$A$13:$V$200,3,FALSE)</f>
        <v>44</v>
      </c>
      <c r="D48" s="100">
        <f>VLOOKUP($C48,'Équipes 1er cycle'!$A$7:$D$200,2,FALSE)</f>
        <v>0</v>
      </c>
      <c r="E48" s="100">
        <f>VLOOKUP($C48,'Équipes 1er cycle'!$A$7:$D$200,3,FALSE)</f>
        <v>0</v>
      </c>
      <c r="F48" s="100">
        <f>VLOOKUP($C48,'Équipes 1er cycle'!$A$7:$D$200,4,FALSE)</f>
        <v>0</v>
      </c>
      <c r="G48" s="101">
        <f>LARGE('Pointage 1er cycle'!$V$13:$V$200,B48)</f>
        <v>5.6E-05</v>
      </c>
      <c r="H48" s="85"/>
    </row>
    <row r="49" spans="1:8" ht="19.5" customHeight="1">
      <c r="A49" s="85"/>
      <c r="B49" s="98">
        <v>45</v>
      </c>
      <c r="C49" s="99">
        <f>VLOOKUP(G49,'Pointage 1er cycle'!$A$13:$V$200,3,FALSE)</f>
        <v>45</v>
      </c>
      <c r="D49" s="100">
        <f>VLOOKUP($C49,'Équipes 1er cycle'!$A$7:$D$200,2,FALSE)</f>
        <v>0</v>
      </c>
      <c r="E49" s="100">
        <f>VLOOKUP($C49,'Équipes 1er cycle'!$A$7:$D$200,3,FALSE)</f>
        <v>0</v>
      </c>
      <c r="F49" s="100">
        <f>VLOOKUP($C49,'Équipes 1er cycle'!$A$7:$D$200,4,FALSE)</f>
        <v>0</v>
      </c>
      <c r="G49" s="101">
        <f>LARGE('Pointage 1er cycle'!$V$13:$V$200,B49)</f>
        <v>5.5E-05</v>
      </c>
      <c r="H49" s="85"/>
    </row>
    <row r="50" spans="1:8" ht="19.5" customHeight="1">
      <c r="A50" s="85"/>
      <c r="B50" s="98">
        <v>46</v>
      </c>
      <c r="C50" s="99">
        <f>VLOOKUP(G50,'Pointage 1er cycle'!$A$13:$V$200,3,FALSE)</f>
        <v>46</v>
      </c>
      <c r="D50" s="100">
        <f>VLOOKUP($C50,'Équipes 1er cycle'!$A$7:$D$200,2,FALSE)</f>
        <v>0</v>
      </c>
      <c r="E50" s="100">
        <f>VLOOKUP($C50,'Équipes 1er cycle'!$A$7:$D$200,3,FALSE)</f>
        <v>0</v>
      </c>
      <c r="F50" s="100">
        <f>VLOOKUP($C50,'Équipes 1er cycle'!$A$7:$D$200,4,FALSE)</f>
        <v>0</v>
      </c>
      <c r="G50" s="101">
        <f>LARGE('Pointage 1er cycle'!$V$13:$V$200,B50)</f>
        <v>5.4E-05</v>
      </c>
      <c r="H50" s="85"/>
    </row>
    <row r="51" spans="1:8" ht="19.5" customHeight="1">
      <c r="A51" s="85"/>
      <c r="B51" s="98">
        <v>47</v>
      </c>
      <c r="C51" s="99">
        <f>VLOOKUP(G51,'Pointage 1er cycle'!$A$13:$V$200,3,FALSE)</f>
        <v>47</v>
      </c>
      <c r="D51" s="100">
        <f>VLOOKUP($C51,'Équipes 1er cycle'!$A$7:$D$200,2,FALSE)</f>
        <v>0</v>
      </c>
      <c r="E51" s="100">
        <f>VLOOKUP($C51,'Équipes 1er cycle'!$A$7:$D$200,3,FALSE)</f>
        <v>0</v>
      </c>
      <c r="F51" s="100">
        <f>VLOOKUP($C51,'Équipes 1er cycle'!$A$7:$D$200,4,FALSE)</f>
        <v>0</v>
      </c>
      <c r="G51" s="101">
        <f>LARGE('Pointage 1er cycle'!$V$13:$V$200,B51)</f>
        <v>5.3E-05</v>
      </c>
      <c r="H51" s="85"/>
    </row>
    <row r="52" spans="1:8" ht="19.5" customHeight="1">
      <c r="A52" s="85"/>
      <c r="B52" s="98">
        <v>48</v>
      </c>
      <c r="C52" s="99">
        <f>VLOOKUP(G52,'Pointage 1er cycle'!$A$13:$V$200,3,FALSE)</f>
        <v>48</v>
      </c>
      <c r="D52" s="100">
        <f>VLOOKUP($C52,'Équipes 1er cycle'!$A$7:$D$200,2,FALSE)</f>
        <v>0</v>
      </c>
      <c r="E52" s="100">
        <f>VLOOKUP($C52,'Équipes 1er cycle'!$A$7:$D$200,3,FALSE)</f>
        <v>0</v>
      </c>
      <c r="F52" s="100">
        <f>VLOOKUP($C52,'Équipes 1er cycle'!$A$7:$D$200,4,FALSE)</f>
        <v>0</v>
      </c>
      <c r="G52" s="101">
        <f>LARGE('Pointage 1er cycle'!$V$13:$V$200,B52)</f>
        <v>5.2E-05</v>
      </c>
      <c r="H52" s="85"/>
    </row>
    <row r="53" spans="1:8" ht="19.5" customHeight="1">
      <c r="A53" s="85"/>
      <c r="B53" s="98">
        <v>49</v>
      </c>
      <c r="C53" s="99">
        <f>VLOOKUP(G53,'Pointage 1er cycle'!$A$13:$V$200,3,FALSE)</f>
        <v>49</v>
      </c>
      <c r="D53" s="100">
        <f>VLOOKUP($C53,'Équipes 1er cycle'!$A$7:$D$200,2,FALSE)</f>
        <v>0</v>
      </c>
      <c r="E53" s="100">
        <f>VLOOKUP($C53,'Équipes 1er cycle'!$A$7:$D$200,3,FALSE)</f>
        <v>0</v>
      </c>
      <c r="F53" s="100">
        <f>VLOOKUP($C53,'Équipes 1er cycle'!$A$7:$D$200,4,FALSE)</f>
        <v>0</v>
      </c>
      <c r="G53" s="101">
        <f>LARGE('Pointage 1er cycle'!$V$13:$V$200,B53)</f>
        <v>5.1E-05</v>
      </c>
      <c r="H53" s="85"/>
    </row>
    <row r="54" spans="1:8" ht="19.5" customHeight="1">
      <c r="A54" s="85"/>
      <c r="B54" s="98">
        <v>50</v>
      </c>
      <c r="C54" s="99">
        <f>VLOOKUP(G54,'Pointage 1er cycle'!$A$13:$V$200,3,FALSE)</f>
        <v>50</v>
      </c>
      <c r="D54" s="100">
        <f>VLOOKUP($C54,'Équipes 1er cycle'!$A$7:$D$200,2,FALSE)</f>
        <v>0</v>
      </c>
      <c r="E54" s="100">
        <f>VLOOKUP($C54,'Équipes 1er cycle'!$A$7:$D$200,3,FALSE)</f>
        <v>0</v>
      </c>
      <c r="F54" s="100">
        <f>VLOOKUP($C54,'Équipes 1er cycle'!$A$7:$D$200,4,FALSE)</f>
        <v>0</v>
      </c>
      <c r="G54" s="101">
        <f>LARGE('Pointage 1er cycle'!$V$13:$V$200,B54)</f>
        <v>5E-05</v>
      </c>
      <c r="H54" s="85"/>
    </row>
    <row r="55" spans="1:8" ht="19.5" customHeight="1">
      <c r="A55" s="85"/>
      <c r="B55" s="98">
        <v>51</v>
      </c>
      <c r="C55" s="99">
        <f>VLOOKUP(G55,'Pointage 1er cycle'!$A$13:$V$200,3,FALSE)</f>
        <v>51</v>
      </c>
      <c r="D55" s="100">
        <f>VLOOKUP($C55,'Équipes 1er cycle'!$A$7:$D$200,2,FALSE)</f>
        <v>0</v>
      </c>
      <c r="E55" s="100">
        <f>VLOOKUP($C55,'Équipes 1er cycle'!$A$7:$D$200,3,FALSE)</f>
        <v>0</v>
      </c>
      <c r="F55" s="100">
        <f>VLOOKUP($C55,'Équipes 1er cycle'!$A$7:$D$200,4,FALSE)</f>
        <v>0</v>
      </c>
      <c r="G55" s="101">
        <f>LARGE('Pointage 1er cycle'!$V$13:$V$200,B55)</f>
        <v>4.9E-05</v>
      </c>
      <c r="H55" s="85"/>
    </row>
    <row r="56" spans="1:8" ht="19.5" customHeight="1">
      <c r="A56" s="85"/>
      <c r="B56" s="98">
        <v>52</v>
      </c>
      <c r="C56" s="99">
        <f>VLOOKUP(G56,'Pointage 1er cycle'!$A$13:$V$200,3,FALSE)</f>
        <v>52</v>
      </c>
      <c r="D56" s="100">
        <f>VLOOKUP($C56,'Équipes 1er cycle'!$A$7:$D$200,2,FALSE)</f>
        <v>0</v>
      </c>
      <c r="E56" s="100">
        <f>VLOOKUP($C56,'Équipes 1er cycle'!$A$7:$D$200,3,FALSE)</f>
        <v>0</v>
      </c>
      <c r="F56" s="100">
        <f>VLOOKUP($C56,'Équipes 1er cycle'!$A$7:$D$200,4,FALSE)</f>
        <v>0</v>
      </c>
      <c r="G56" s="101">
        <f>LARGE('Pointage 1er cycle'!$V$13:$V$200,B56)</f>
        <v>4.8E-05</v>
      </c>
      <c r="H56" s="85"/>
    </row>
    <row r="57" spans="1:8" ht="19.5" customHeight="1">
      <c r="A57" s="85"/>
      <c r="B57" s="98">
        <v>53</v>
      </c>
      <c r="C57" s="99">
        <f>VLOOKUP(G57,'Pointage 1er cycle'!$A$13:$V$200,3,FALSE)</f>
        <v>53</v>
      </c>
      <c r="D57" s="100">
        <f>VLOOKUP($C57,'Équipes 1er cycle'!$A$7:$D$200,2,FALSE)</f>
        <v>0</v>
      </c>
      <c r="E57" s="100">
        <f>VLOOKUP($C57,'Équipes 1er cycle'!$A$7:$D$200,3,FALSE)</f>
        <v>0</v>
      </c>
      <c r="F57" s="100">
        <f>VLOOKUP($C57,'Équipes 1er cycle'!$A$7:$D$200,4,FALSE)</f>
        <v>0</v>
      </c>
      <c r="G57" s="101">
        <f>LARGE('Pointage 1er cycle'!$V$13:$V$200,B57)</f>
        <v>4.7E-05</v>
      </c>
      <c r="H57" s="85"/>
    </row>
    <row r="58" spans="1:8" ht="19.5" customHeight="1">
      <c r="A58" s="85"/>
      <c r="B58" s="98">
        <v>54</v>
      </c>
      <c r="C58" s="99">
        <f>VLOOKUP(G58,'Pointage 1er cycle'!$A$13:$V$200,3,FALSE)</f>
        <v>54</v>
      </c>
      <c r="D58" s="100">
        <f>VLOOKUP($C58,'Équipes 1er cycle'!$A$7:$D$200,2,FALSE)</f>
        <v>0</v>
      </c>
      <c r="E58" s="100">
        <f>VLOOKUP($C58,'Équipes 1er cycle'!$A$7:$D$200,3,FALSE)</f>
        <v>0</v>
      </c>
      <c r="F58" s="100">
        <f>VLOOKUP($C58,'Équipes 1er cycle'!$A$7:$D$200,4,FALSE)</f>
        <v>0</v>
      </c>
      <c r="G58" s="101">
        <f>LARGE('Pointage 1er cycle'!$V$13:$V$200,B58)</f>
        <v>4.6E-05</v>
      </c>
      <c r="H58" s="85"/>
    </row>
    <row r="59" spans="1:8" ht="19.5" customHeight="1">
      <c r="A59" s="85"/>
      <c r="B59" s="98">
        <v>55</v>
      </c>
      <c r="C59" s="99">
        <f>VLOOKUP(G59,'Pointage 1er cycle'!$A$13:$V$200,3,FALSE)</f>
        <v>55</v>
      </c>
      <c r="D59" s="100">
        <f>VLOOKUP($C59,'Équipes 1er cycle'!$A$7:$D$200,2,FALSE)</f>
        <v>0</v>
      </c>
      <c r="E59" s="100">
        <f>VLOOKUP($C59,'Équipes 1er cycle'!$A$7:$D$200,3,FALSE)</f>
        <v>0</v>
      </c>
      <c r="F59" s="100">
        <f>VLOOKUP($C59,'Équipes 1er cycle'!$A$7:$D$200,4,FALSE)</f>
        <v>0</v>
      </c>
      <c r="G59" s="101">
        <f>LARGE('Pointage 1er cycle'!$V$13:$V$200,B59)</f>
        <v>4.5E-05</v>
      </c>
      <c r="H59" s="85"/>
    </row>
    <row r="60" spans="1:8" ht="19.5" customHeight="1">
      <c r="A60" s="85"/>
      <c r="B60" s="98">
        <v>56</v>
      </c>
      <c r="C60" s="99">
        <f>VLOOKUP(G60,'Pointage 1er cycle'!$A$13:$V$200,3,FALSE)</f>
        <v>56</v>
      </c>
      <c r="D60" s="100">
        <f>VLOOKUP($C60,'Équipes 1er cycle'!$A$7:$D$200,2,FALSE)</f>
        <v>0</v>
      </c>
      <c r="E60" s="100">
        <f>VLOOKUP($C60,'Équipes 1er cycle'!$A$7:$D$200,3,FALSE)</f>
        <v>0</v>
      </c>
      <c r="F60" s="100">
        <f>VLOOKUP($C60,'Équipes 1er cycle'!$A$7:$D$200,4,FALSE)</f>
        <v>0</v>
      </c>
      <c r="G60" s="101">
        <f>LARGE('Pointage 1er cycle'!$V$13:$V$200,B60)</f>
        <v>4.4E-05</v>
      </c>
      <c r="H60" s="85"/>
    </row>
    <row r="61" spans="1:8" ht="19.5" customHeight="1">
      <c r="A61" s="85"/>
      <c r="B61" s="98">
        <v>57</v>
      </c>
      <c r="C61" s="99">
        <f>VLOOKUP(G61,'Pointage 1er cycle'!$A$13:$V$200,3,FALSE)</f>
        <v>57</v>
      </c>
      <c r="D61" s="100">
        <f>VLOOKUP($C61,'Équipes 1er cycle'!$A$7:$D$200,2,FALSE)</f>
        <v>0</v>
      </c>
      <c r="E61" s="100">
        <f>VLOOKUP($C61,'Équipes 1er cycle'!$A$7:$D$200,3,FALSE)</f>
        <v>0</v>
      </c>
      <c r="F61" s="100">
        <f>VLOOKUP($C61,'Équipes 1er cycle'!$A$7:$D$200,4,FALSE)</f>
        <v>0</v>
      </c>
      <c r="G61" s="101">
        <f>LARGE('Pointage 1er cycle'!$V$13:$V$200,B61)</f>
        <v>4.3E-05</v>
      </c>
      <c r="H61" s="85"/>
    </row>
    <row r="62" spans="1:8" ht="19.5" customHeight="1">
      <c r="A62" s="85"/>
      <c r="B62" s="98">
        <v>58</v>
      </c>
      <c r="C62" s="99">
        <f>VLOOKUP(G62,'Pointage 1er cycle'!$A$13:$V$200,3,FALSE)</f>
        <v>58</v>
      </c>
      <c r="D62" s="100">
        <f>VLOOKUP($C62,'Équipes 1er cycle'!$A$7:$D$200,2,FALSE)</f>
        <v>0</v>
      </c>
      <c r="E62" s="100">
        <f>VLOOKUP($C62,'Équipes 1er cycle'!$A$7:$D$200,3,FALSE)</f>
        <v>0</v>
      </c>
      <c r="F62" s="100">
        <f>VLOOKUP($C62,'Équipes 1er cycle'!$A$7:$D$200,4,FALSE)</f>
        <v>0</v>
      </c>
      <c r="G62" s="101">
        <f>LARGE('Pointage 1er cycle'!$V$13:$V$200,B62)</f>
        <v>4.2E-05</v>
      </c>
      <c r="H62" s="85"/>
    </row>
    <row r="63" spans="1:8" ht="19.5" customHeight="1">
      <c r="A63" s="85"/>
      <c r="B63" s="98">
        <v>59</v>
      </c>
      <c r="C63" s="99">
        <f>VLOOKUP(G63,'Pointage 1er cycle'!$A$13:$V$200,3,FALSE)</f>
        <v>59</v>
      </c>
      <c r="D63" s="100">
        <f>VLOOKUP($C63,'Équipes 1er cycle'!$A$7:$D$200,2,FALSE)</f>
        <v>0</v>
      </c>
      <c r="E63" s="100">
        <f>VLOOKUP($C63,'Équipes 1er cycle'!$A$7:$D$200,3,FALSE)</f>
        <v>0</v>
      </c>
      <c r="F63" s="100">
        <f>VLOOKUP($C63,'Équipes 1er cycle'!$A$7:$D$200,4,FALSE)</f>
        <v>0</v>
      </c>
      <c r="G63" s="101">
        <f>LARGE('Pointage 1er cycle'!$V$13:$V$200,B63)</f>
        <v>4.1E-05</v>
      </c>
      <c r="H63" s="85"/>
    </row>
    <row r="64" spans="1:8" ht="19.5" customHeight="1">
      <c r="A64" s="85"/>
      <c r="B64" s="98">
        <v>60</v>
      </c>
      <c r="C64" s="99">
        <f>VLOOKUP(G64,'Pointage 1er cycle'!$A$13:$V$200,3,FALSE)</f>
        <v>60</v>
      </c>
      <c r="D64" s="100">
        <f>VLOOKUP($C64,'Équipes 1er cycle'!$A$7:$D$200,2,FALSE)</f>
        <v>0</v>
      </c>
      <c r="E64" s="100">
        <f>VLOOKUP($C64,'Équipes 1er cycle'!$A$7:$D$200,3,FALSE)</f>
        <v>0</v>
      </c>
      <c r="F64" s="100">
        <f>VLOOKUP($C64,'Équipes 1er cycle'!$A$7:$D$200,4,FALSE)</f>
        <v>0</v>
      </c>
      <c r="G64" s="101">
        <f>LARGE('Pointage 1er cycle'!$V$13:$V$200,B64)</f>
        <v>4E-05</v>
      </c>
      <c r="H64" s="85"/>
    </row>
    <row r="65" spans="1:8" ht="19.5" customHeight="1">
      <c r="A65" s="85"/>
      <c r="B65" s="98">
        <v>61</v>
      </c>
      <c r="C65" s="99">
        <f>VLOOKUP(G65,'Pointage 1er cycle'!$A$13:$V$200,3,FALSE)</f>
        <v>61</v>
      </c>
      <c r="D65" s="100">
        <f>VLOOKUP($C65,'Équipes 1er cycle'!$A$7:$D$200,2,FALSE)</f>
        <v>0</v>
      </c>
      <c r="E65" s="100">
        <f>VLOOKUP($C65,'Équipes 1er cycle'!$A$7:$D$200,3,FALSE)</f>
        <v>0</v>
      </c>
      <c r="F65" s="100">
        <f>VLOOKUP($C65,'Équipes 1er cycle'!$A$7:$D$200,4,FALSE)</f>
        <v>0</v>
      </c>
      <c r="G65" s="101">
        <f>LARGE('Pointage 1er cycle'!$V$13:$V$200,B65)</f>
        <v>3.9E-05</v>
      </c>
      <c r="H65" s="85"/>
    </row>
    <row r="66" spans="1:8" ht="19.5" customHeight="1">
      <c r="A66" s="85"/>
      <c r="B66" s="98">
        <v>62</v>
      </c>
      <c r="C66" s="99">
        <f>VLOOKUP(G66,'Pointage 1er cycle'!$A$13:$V$200,3,FALSE)</f>
        <v>62</v>
      </c>
      <c r="D66" s="100">
        <f>VLOOKUP($C66,'Équipes 1er cycle'!$A$7:$D$200,2,FALSE)</f>
        <v>0</v>
      </c>
      <c r="E66" s="100">
        <f>VLOOKUP($C66,'Équipes 1er cycle'!$A$7:$D$200,3,FALSE)</f>
        <v>0</v>
      </c>
      <c r="F66" s="100">
        <f>VLOOKUP($C66,'Équipes 1er cycle'!$A$7:$D$200,4,FALSE)</f>
        <v>0</v>
      </c>
      <c r="G66" s="101">
        <f>LARGE('Pointage 1er cycle'!$V$13:$V$200,B66)</f>
        <v>3.8E-05</v>
      </c>
      <c r="H66" s="85"/>
    </row>
    <row r="67" spans="1:8" ht="19.5" customHeight="1">
      <c r="A67" s="85"/>
      <c r="B67" s="98">
        <v>63</v>
      </c>
      <c r="C67" s="99">
        <f>VLOOKUP(G67,'Pointage 1er cycle'!$A$13:$V$200,3,FALSE)</f>
        <v>63</v>
      </c>
      <c r="D67" s="100">
        <f>VLOOKUP($C67,'Équipes 1er cycle'!$A$7:$D$200,2,FALSE)</f>
        <v>0</v>
      </c>
      <c r="E67" s="100">
        <f>VLOOKUP($C67,'Équipes 1er cycle'!$A$7:$D$200,3,FALSE)</f>
        <v>0</v>
      </c>
      <c r="F67" s="100">
        <f>VLOOKUP($C67,'Équipes 1er cycle'!$A$7:$D$200,4,FALSE)</f>
        <v>0</v>
      </c>
      <c r="G67" s="101">
        <f>LARGE('Pointage 1er cycle'!$V$13:$V$200,B67)</f>
        <v>3.7E-05</v>
      </c>
      <c r="H67" s="85"/>
    </row>
    <row r="68" spans="1:8" ht="19.5" customHeight="1">
      <c r="A68" s="85"/>
      <c r="B68" s="98">
        <v>64</v>
      </c>
      <c r="C68" s="99">
        <f>VLOOKUP(G68,'Pointage 1er cycle'!$A$13:$V$200,3,FALSE)</f>
        <v>64</v>
      </c>
      <c r="D68" s="100">
        <f>VLOOKUP($C68,'Équipes 1er cycle'!$A$7:$D$200,2,FALSE)</f>
        <v>0</v>
      </c>
      <c r="E68" s="100">
        <f>VLOOKUP($C68,'Équipes 1er cycle'!$A$7:$D$200,3,FALSE)</f>
        <v>0</v>
      </c>
      <c r="F68" s="100">
        <f>VLOOKUP($C68,'Équipes 1er cycle'!$A$7:$D$200,4,FALSE)</f>
        <v>0</v>
      </c>
      <c r="G68" s="101">
        <f>LARGE('Pointage 1er cycle'!$V$13:$V$200,B68)</f>
        <v>3.6E-05</v>
      </c>
      <c r="H68" s="85"/>
    </row>
    <row r="69" spans="1:8" ht="19.5" customHeight="1">
      <c r="A69" s="85"/>
      <c r="B69" s="98">
        <v>65</v>
      </c>
      <c r="C69" s="99">
        <f>VLOOKUP(G69,'Pointage 1er cycle'!$A$13:$V$200,3,FALSE)</f>
        <v>65</v>
      </c>
      <c r="D69" s="100">
        <f>VLOOKUP($C69,'Équipes 1er cycle'!$A$7:$D$200,2,FALSE)</f>
        <v>0</v>
      </c>
      <c r="E69" s="100">
        <f>VLOOKUP($C69,'Équipes 1er cycle'!$A$7:$D$200,3,FALSE)</f>
        <v>0</v>
      </c>
      <c r="F69" s="100">
        <f>VLOOKUP($C69,'Équipes 1er cycle'!$A$7:$D$200,4,FALSE)</f>
        <v>0</v>
      </c>
      <c r="G69" s="101">
        <f>LARGE('Pointage 1er cycle'!$V$13:$V$200,B69)</f>
        <v>3.5E-05</v>
      </c>
      <c r="H69" s="85"/>
    </row>
    <row r="70" spans="1:8" ht="19.5" customHeight="1">
      <c r="A70" s="85"/>
      <c r="B70" s="98">
        <v>66</v>
      </c>
      <c r="C70" s="99">
        <f>VLOOKUP(G70,'Pointage 1er cycle'!$A$13:$V$200,3,FALSE)</f>
        <v>66</v>
      </c>
      <c r="D70" s="100">
        <f>VLOOKUP($C70,'Équipes 1er cycle'!$A$7:$D$200,2,FALSE)</f>
        <v>0</v>
      </c>
      <c r="E70" s="100">
        <f>VLOOKUP($C70,'Équipes 1er cycle'!$A$7:$D$200,3,FALSE)</f>
        <v>0</v>
      </c>
      <c r="F70" s="100">
        <f>VLOOKUP($C70,'Équipes 1er cycle'!$A$7:$D$200,4,FALSE)</f>
        <v>0</v>
      </c>
      <c r="G70" s="101">
        <f>LARGE('Pointage 1er cycle'!$V$13:$V$200,B70)</f>
        <v>3.4E-05</v>
      </c>
      <c r="H70" s="85"/>
    </row>
    <row r="71" spans="1:8" ht="19.5" customHeight="1">
      <c r="A71" s="85"/>
      <c r="B71" s="98">
        <v>67</v>
      </c>
      <c r="C71" s="99">
        <f>VLOOKUP(G71,'Pointage 1er cycle'!$A$13:$V$200,3,FALSE)</f>
        <v>67</v>
      </c>
      <c r="D71" s="100">
        <f>VLOOKUP($C71,'Équipes 1er cycle'!$A$7:$D$200,2,FALSE)</f>
        <v>0</v>
      </c>
      <c r="E71" s="100">
        <f>VLOOKUP($C71,'Équipes 1er cycle'!$A$7:$D$200,3,FALSE)</f>
        <v>0</v>
      </c>
      <c r="F71" s="100">
        <f>VLOOKUP($C71,'Équipes 1er cycle'!$A$7:$D$200,4,FALSE)</f>
        <v>0</v>
      </c>
      <c r="G71" s="101">
        <f>LARGE('Pointage 1er cycle'!$V$13:$V$200,B71)</f>
        <v>3.3E-05</v>
      </c>
      <c r="H71" s="85"/>
    </row>
    <row r="72" spans="1:8" ht="19.5" customHeight="1">
      <c r="A72" s="85"/>
      <c r="B72" s="98">
        <v>68</v>
      </c>
      <c r="C72" s="99">
        <f>VLOOKUP(G72,'Pointage 1er cycle'!$A$13:$V$200,3,FALSE)</f>
        <v>68</v>
      </c>
      <c r="D72" s="100">
        <f>VLOOKUP($C72,'Équipes 1er cycle'!$A$7:$D$200,2,FALSE)</f>
        <v>0</v>
      </c>
      <c r="E72" s="100">
        <f>VLOOKUP($C72,'Équipes 1er cycle'!$A$7:$D$200,3,FALSE)</f>
        <v>0</v>
      </c>
      <c r="F72" s="100">
        <f>VLOOKUP($C72,'Équipes 1er cycle'!$A$7:$D$200,4,FALSE)</f>
        <v>0</v>
      </c>
      <c r="G72" s="101">
        <f>LARGE('Pointage 1er cycle'!$V$13:$V$200,B72)</f>
        <v>3.2E-05</v>
      </c>
      <c r="H72" s="85"/>
    </row>
    <row r="73" spans="1:8" ht="19.5" customHeight="1">
      <c r="A73" s="85"/>
      <c r="B73" s="98">
        <v>69</v>
      </c>
      <c r="C73" s="99">
        <f>VLOOKUP(G73,'Pointage 1er cycle'!$A$13:$V$200,3,FALSE)</f>
        <v>69</v>
      </c>
      <c r="D73" s="100">
        <f>VLOOKUP($C73,'Équipes 1er cycle'!$A$7:$D$200,2,FALSE)</f>
        <v>0</v>
      </c>
      <c r="E73" s="100">
        <f>VLOOKUP($C73,'Équipes 1er cycle'!$A$7:$D$200,3,FALSE)</f>
        <v>0</v>
      </c>
      <c r="F73" s="100">
        <f>VLOOKUP($C73,'Équipes 1er cycle'!$A$7:$D$200,4,FALSE)</f>
        <v>0</v>
      </c>
      <c r="G73" s="101">
        <f>LARGE('Pointage 1er cycle'!$V$13:$V$200,B73)</f>
        <v>3.1E-05</v>
      </c>
      <c r="H73" s="85"/>
    </row>
    <row r="74" spans="1:8" ht="19.5" customHeight="1">
      <c r="A74" s="85"/>
      <c r="B74" s="98">
        <v>70</v>
      </c>
      <c r="C74" s="99">
        <f>VLOOKUP(G74,'Pointage 1er cycle'!$A$13:$V$200,3,FALSE)</f>
        <v>70</v>
      </c>
      <c r="D74" s="100">
        <f>VLOOKUP($C74,'Équipes 1er cycle'!$A$7:$D$200,2,FALSE)</f>
        <v>0</v>
      </c>
      <c r="E74" s="100">
        <f>VLOOKUP($C74,'Équipes 1er cycle'!$A$7:$D$200,3,FALSE)</f>
        <v>0</v>
      </c>
      <c r="F74" s="100">
        <f>VLOOKUP($C74,'Équipes 1er cycle'!$A$7:$D$200,4,FALSE)</f>
        <v>0</v>
      </c>
      <c r="G74" s="101">
        <f>LARGE('Pointage 1er cycle'!$V$13:$V$200,B74)</f>
        <v>3E-05</v>
      </c>
      <c r="H74" s="85"/>
    </row>
    <row r="75" spans="1:8" ht="19.5" customHeight="1">
      <c r="A75" s="85"/>
      <c r="B75" s="98">
        <v>71</v>
      </c>
      <c r="C75" s="99">
        <f>VLOOKUP(G75,'Pointage 1er cycle'!$A$13:$V$200,3,FALSE)</f>
        <v>71</v>
      </c>
      <c r="D75" s="100">
        <f>VLOOKUP($C75,'Équipes 1er cycle'!$A$7:$D$200,2,FALSE)</f>
        <v>0</v>
      </c>
      <c r="E75" s="100">
        <f>VLOOKUP($C75,'Équipes 1er cycle'!$A$7:$D$200,3,FALSE)</f>
        <v>0</v>
      </c>
      <c r="F75" s="100">
        <f>VLOOKUP($C75,'Équipes 1er cycle'!$A$7:$D$200,4,FALSE)</f>
        <v>0</v>
      </c>
      <c r="G75" s="101">
        <f>LARGE('Pointage 1er cycle'!$V$13:$V$200,B75)</f>
        <v>2.9E-05</v>
      </c>
      <c r="H75" s="85"/>
    </row>
    <row r="76" spans="1:8" ht="19.5" customHeight="1">
      <c r="A76" s="85"/>
      <c r="B76" s="98">
        <v>72</v>
      </c>
      <c r="C76" s="99">
        <f>VLOOKUP(G76,'Pointage 1er cycle'!$A$13:$V$200,3,FALSE)</f>
        <v>72</v>
      </c>
      <c r="D76" s="100">
        <f>VLOOKUP($C76,'Équipes 1er cycle'!$A$7:$D$200,2,FALSE)</f>
        <v>0</v>
      </c>
      <c r="E76" s="100">
        <f>VLOOKUP($C76,'Équipes 1er cycle'!$A$7:$D$200,3,FALSE)</f>
        <v>0</v>
      </c>
      <c r="F76" s="100">
        <f>VLOOKUP($C76,'Équipes 1er cycle'!$A$7:$D$200,4,FALSE)</f>
        <v>0</v>
      </c>
      <c r="G76" s="101">
        <f>LARGE('Pointage 1er cycle'!$V$13:$V$200,B76)</f>
        <v>2.8E-05</v>
      </c>
      <c r="H76" s="85"/>
    </row>
    <row r="77" spans="1:10" ht="19.5" customHeight="1">
      <c r="A77" s="85"/>
      <c r="B77" s="98">
        <v>73</v>
      </c>
      <c r="C77" s="99">
        <f>VLOOKUP(G77,'Pointage 1er cycle'!$A$13:$V$200,3,FALSE)</f>
        <v>73</v>
      </c>
      <c r="D77" s="100">
        <f>VLOOKUP($C77,'Équipes 1er cycle'!$A$7:$D$200,2,FALSE)</f>
        <v>0</v>
      </c>
      <c r="E77" s="100">
        <f>VLOOKUP($C77,'Équipes 1er cycle'!$A$7:$D$200,3,FALSE)</f>
        <v>0</v>
      </c>
      <c r="F77" s="100">
        <f>VLOOKUP($C77,'Équipes 1er cycle'!$A$7:$D$200,4,FALSE)</f>
        <v>0</v>
      </c>
      <c r="G77" s="101">
        <f>LARGE('Pointage 1er cycle'!$V$13:$V$200,B77)</f>
        <v>2.7E-05</v>
      </c>
      <c r="H77" s="85"/>
      <c r="I77" s="87"/>
      <c r="J77" s="88"/>
    </row>
    <row r="78" spans="1:8" ht="19.5" customHeight="1" thickBot="1">
      <c r="A78" s="85"/>
      <c r="B78" s="98">
        <v>74</v>
      </c>
      <c r="C78" s="99">
        <f>VLOOKUP(G78,'Pointage 1er cycle'!$A$13:$V$200,3,FALSE)</f>
        <v>74</v>
      </c>
      <c r="D78" s="100">
        <f>VLOOKUP($C78,'Équipes 1er cycle'!$A$7:$D$200,2,FALSE)</f>
        <v>0</v>
      </c>
      <c r="E78" s="100">
        <f>VLOOKUP($C78,'Équipes 1er cycle'!$A$7:$D$200,3,FALSE)</f>
        <v>0</v>
      </c>
      <c r="F78" s="100">
        <f>VLOOKUP($C78,'Équipes 1er cycle'!$A$7:$D$200,4,FALSE)</f>
        <v>0</v>
      </c>
      <c r="G78" s="101">
        <f>LARGE('Pointage 1er cycle'!$V$13:$V$200,B78)</f>
        <v>2.6E-05</v>
      </c>
      <c r="H78" s="85"/>
    </row>
    <row r="79" spans="1:12" ht="19.5" customHeight="1">
      <c r="A79" s="85"/>
      <c r="B79" s="98">
        <v>75</v>
      </c>
      <c r="C79" s="99">
        <f>VLOOKUP(G79,'Pointage 1er cycle'!$A$13:$V$200,3,FALSE)</f>
        <v>75</v>
      </c>
      <c r="D79" s="100">
        <f>VLOOKUP($C79,'Équipes 1er cycle'!$A$7:$D$200,2,FALSE)</f>
        <v>0</v>
      </c>
      <c r="E79" s="100">
        <f>VLOOKUP($C79,'Équipes 1er cycle'!$A$7:$D$200,3,FALSE)</f>
        <v>0</v>
      </c>
      <c r="F79" s="100">
        <f>VLOOKUP($C79,'Équipes 1er cycle'!$A$7:$D$200,4,FALSE)</f>
        <v>0</v>
      </c>
      <c r="G79" s="101">
        <f>LARGE('Pointage 1er cycle'!$V$13:$V$200,B79)</f>
        <v>2.5E-05</v>
      </c>
      <c r="H79" s="85"/>
      <c r="J79" s="158" t="s">
        <v>12</v>
      </c>
      <c r="K79" s="89" t="s">
        <v>13</v>
      </c>
      <c r="L79" s="158" t="s">
        <v>16</v>
      </c>
    </row>
    <row r="80" spans="1:12" ht="19.5" customHeight="1">
      <c r="A80" s="85"/>
      <c r="B80" s="98">
        <v>76</v>
      </c>
      <c r="C80" s="99">
        <f>VLOOKUP(G80,'Pointage 1er cycle'!$A$13:$V$200,3,FALSE)</f>
        <v>76</v>
      </c>
      <c r="D80" s="100">
        <f>VLOOKUP($C80,'Équipes 1er cycle'!$A$7:$D$200,2,FALSE)</f>
        <v>0</v>
      </c>
      <c r="E80" s="100">
        <f>VLOOKUP($C80,'Équipes 1er cycle'!$A$7:$D$200,3,FALSE)</f>
        <v>0</v>
      </c>
      <c r="F80" s="100">
        <f>VLOOKUP($C80,'Équipes 1er cycle'!$A$7:$D$200,4,FALSE)</f>
        <v>0</v>
      </c>
      <c r="G80" s="101">
        <f>LARGE('Pointage 1er cycle'!$V$13:$V$200,B80)</f>
        <v>2.4E-05</v>
      </c>
      <c r="H80" s="85"/>
      <c r="J80" s="159"/>
      <c r="K80" s="90">
        <f>D5</f>
        <v>0</v>
      </c>
      <c r="L80" s="159"/>
    </row>
    <row r="81" spans="1:12" ht="19.5" customHeight="1">
      <c r="A81" s="85"/>
      <c r="B81" s="98">
        <v>77</v>
      </c>
      <c r="C81" s="99">
        <f>VLOOKUP(G81,'Pointage 1er cycle'!$A$13:$V$200,3,FALSE)</f>
        <v>77</v>
      </c>
      <c r="D81" s="100">
        <f>VLOOKUP($C81,'Équipes 1er cycle'!$A$7:$D$200,2,FALSE)</f>
        <v>0</v>
      </c>
      <c r="E81" s="100">
        <f>VLOOKUP($C81,'Équipes 1er cycle'!$A$7:$D$200,3,FALSE)</f>
        <v>0</v>
      </c>
      <c r="F81" s="100">
        <f>VLOOKUP($C81,'Équipes 1er cycle'!$A$7:$D$200,4,FALSE)</f>
        <v>0</v>
      </c>
      <c r="G81" s="101">
        <f>LARGE('Pointage 1er cycle'!$V$13:$V$200,B81)</f>
        <v>2.3E-05</v>
      </c>
      <c r="H81" s="85"/>
      <c r="J81" s="159"/>
      <c r="K81" s="91" t="s">
        <v>43</v>
      </c>
      <c r="L81" s="159"/>
    </row>
    <row r="82" spans="1:12" ht="19.5" customHeight="1">
      <c r="A82" s="85"/>
      <c r="B82" s="98">
        <v>78</v>
      </c>
      <c r="C82" s="99">
        <f>VLOOKUP(G82,'Pointage 1er cycle'!$A$13:$V$200,3,FALSE)</f>
        <v>78</v>
      </c>
      <c r="D82" s="100">
        <f>VLOOKUP($C82,'Équipes 1er cycle'!$A$7:$D$200,2,FALSE)</f>
        <v>0</v>
      </c>
      <c r="E82" s="100">
        <f>VLOOKUP($C82,'Équipes 1er cycle'!$A$7:$D$200,3,FALSE)</f>
        <v>0</v>
      </c>
      <c r="F82" s="100">
        <f>VLOOKUP($C82,'Équipes 1er cycle'!$A$7:$D$200,4,FALSE)</f>
        <v>0</v>
      </c>
      <c r="G82" s="101">
        <f>LARGE('Pointage 1er cycle'!$V$13:$V$200,B82)</f>
        <v>2.2E-05</v>
      </c>
      <c r="H82" s="85"/>
      <c r="J82" s="159">
        <f>C5</f>
        <v>1</v>
      </c>
      <c r="K82" s="90">
        <f>E5</f>
        <v>0</v>
      </c>
      <c r="L82" s="161">
        <f>G5</f>
        <v>9.9E-05</v>
      </c>
    </row>
    <row r="83" spans="1:12" ht="19.5" customHeight="1">
      <c r="A83" s="85"/>
      <c r="B83" s="98">
        <v>79</v>
      </c>
      <c r="C83" s="99">
        <f>VLOOKUP(G83,'Pointage 1er cycle'!$A$13:$V$200,3,FALSE)</f>
        <v>79</v>
      </c>
      <c r="D83" s="100">
        <f>VLOOKUP($C83,'Équipes 1er cycle'!$A$7:$D$200,2,FALSE)</f>
        <v>0</v>
      </c>
      <c r="E83" s="100">
        <f>VLOOKUP($C83,'Équipes 1er cycle'!$A$7:$D$200,3,FALSE)</f>
        <v>0</v>
      </c>
      <c r="F83" s="100">
        <f>VLOOKUP($C83,'Équipes 1er cycle'!$A$7:$D$200,4,FALSE)</f>
        <v>0</v>
      </c>
      <c r="G83" s="101">
        <f>LARGE('Pointage 1er cycle'!$V$13:$V$200,B83)</f>
        <v>2.1E-05</v>
      </c>
      <c r="H83" s="85"/>
      <c r="J83" s="159"/>
      <c r="K83" s="91" t="s">
        <v>11</v>
      </c>
      <c r="L83" s="161"/>
    </row>
    <row r="84" spans="1:12" ht="19.5" customHeight="1" thickBot="1">
      <c r="A84" s="85"/>
      <c r="B84" s="98">
        <v>80</v>
      </c>
      <c r="C84" s="99">
        <f>VLOOKUP(G84,'Pointage 1er cycle'!$A$13:$V$200,3,FALSE)</f>
        <v>80</v>
      </c>
      <c r="D84" s="100">
        <f>VLOOKUP($C84,'Équipes 1er cycle'!$A$7:$D$200,2,FALSE)</f>
        <v>0</v>
      </c>
      <c r="E84" s="100">
        <f>VLOOKUP($C84,'Équipes 1er cycle'!$A$7:$D$200,3,FALSE)</f>
        <v>0</v>
      </c>
      <c r="F84" s="100">
        <f>VLOOKUP($C84,'Équipes 1er cycle'!$A$7:$D$200,4,FALSE)</f>
        <v>0</v>
      </c>
      <c r="G84" s="101">
        <f>LARGE('Pointage 1er cycle'!$V$13:$V$200,B84)</f>
        <v>2E-05</v>
      </c>
      <c r="H84" s="85"/>
      <c r="J84" s="160"/>
      <c r="K84" s="92">
        <f>F5</f>
        <v>0</v>
      </c>
      <c r="L84" s="162"/>
    </row>
    <row r="85" spans="2:7" ht="19.5" customHeight="1">
      <c r="B85" s="98">
        <v>81</v>
      </c>
      <c r="C85" s="99">
        <f>VLOOKUP(G85,'Pointage 1er cycle'!$A$13:$V$200,3,FALSE)</f>
        <v>81</v>
      </c>
      <c r="D85" s="100">
        <f>VLOOKUP($C85,'Équipes 1er cycle'!$A$7:$D$200,2,FALSE)</f>
        <v>0</v>
      </c>
      <c r="E85" s="100">
        <f>VLOOKUP($C85,'Équipes 1er cycle'!$A$7:$D$200,3,FALSE)</f>
        <v>0</v>
      </c>
      <c r="F85" s="100">
        <f>VLOOKUP($C85,'Équipes 1er cycle'!$A$7:$D$200,4,FALSE)</f>
        <v>0</v>
      </c>
      <c r="G85" s="101">
        <f>LARGE('Pointage 1er cycle'!$V$13:$V$200,B85)</f>
        <v>1.9E-05</v>
      </c>
    </row>
    <row r="86" spans="2:10" ht="19.5" customHeight="1">
      <c r="B86" s="98">
        <v>82</v>
      </c>
      <c r="C86" s="99">
        <f>VLOOKUP(G86,'Pointage 1er cycle'!$A$13:$V$200,3,FALSE)</f>
        <v>82</v>
      </c>
      <c r="D86" s="100">
        <f>VLOOKUP($C86,'Équipes 1er cycle'!$A$7:$D$200,2,FALSE)</f>
        <v>0</v>
      </c>
      <c r="E86" s="100">
        <f>VLOOKUP($C86,'Équipes 1er cycle'!$A$7:$D$200,3,FALSE)</f>
        <v>0</v>
      </c>
      <c r="F86" s="100">
        <f>VLOOKUP($C86,'Équipes 1er cycle'!$A$7:$D$200,4,FALSE)</f>
        <v>0</v>
      </c>
      <c r="G86" s="101">
        <f>LARGE('Pointage 1er cycle'!$V$13:$V$200,B86)</f>
        <v>1.8E-05</v>
      </c>
      <c r="I86" s="87"/>
      <c r="J86" s="88"/>
    </row>
    <row r="87" spans="2:7" ht="19.5" customHeight="1" thickBot="1">
      <c r="B87" s="98">
        <v>83</v>
      </c>
      <c r="C87" s="99">
        <f>VLOOKUP(G87,'Pointage 1er cycle'!$A$13:$V$200,3,FALSE)</f>
        <v>83</v>
      </c>
      <c r="D87" s="100">
        <f>VLOOKUP($C87,'Équipes 1er cycle'!$A$7:$D$200,2,FALSE)</f>
        <v>0</v>
      </c>
      <c r="E87" s="100">
        <f>VLOOKUP($C87,'Équipes 1er cycle'!$A$7:$D$200,3,FALSE)</f>
        <v>0</v>
      </c>
      <c r="F87" s="100">
        <f>VLOOKUP($C87,'Équipes 1er cycle'!$A$7:$D$200,4,FALSE)</f>
        <v>0</v>
      </c>
      <c r="G87" s="101">
        <f>LARGE('Pointage 1er cycle'!$V$13:$V$200,B87)</f>
        <v>1.7E-05</v>
      </c>
    </row>
    <row r="88" spans="2:12" ht="19.5" customHeight="1">
      <c r="B88" s="98">
        <v>84</v>
      </c>
      <c r="C88" s="99">
        <f>VLOOKUP(G88,'Pointage 1er cycle'!$A$13:$V$200,3,FALSE)</f>
        <v>84</v>
      </c>
      <c r="D88" s="100">
        <f>VLOOKUP($C88,'Équipes 1er cycle'!$A$7:$D$200,2,FALSE)</f>
        <v>0</v>
      </c>
      <c r="E88" s="100">
        <f>VLOOKUP($C88,'Équipes 1er cycle'!$A$7:$D$200,3,FALSE)</f>
        <v>0</v>
      </c>
      <c r="F88" s="100">
        <f>VLOOKUP($C88,'Équipes 1er cycle'!$A$7:$D$200,4,FALSE)</f>
        <v>0</v>
      </c>
      <c r="G88" s="101">
        <f>LARGE('Pointage 1er cycle'!$V$13:$V$200,B88)</f>
        <v>1.6E-05</v>
      </c>
      <c r="J88" s="158" t="s">
        <v>12</v>
      </c>
      <c r="K88" s="89" t="s">
        <v>13</v>
      </c>
      <c r="L88" s="158" t="s">
        <v>16</v>
      </c>
    </row>
    <row r="89" spans="2:12" ht="19.5" customHeight="1">
      <c r="B89" s="98">
        <v>85</v>
      </c>
      <c r="C89" s="99">
        <f>VLOOKUP(G89,'Pointage 1er cycle'!$A$13:$V$200,3,FALSE)</f>
        <v>85</v>
      </c>
      <c r="D89" s="100">
        <f>VLOOKUP($C89,'Équipes 1er cycle'!$A$7:$D$200,2,FALSE)</f>
        <v>0</v>
      </c>
      <c r="E89" s="100">
        <f>VLOOKUP($C89,'Équipes 1er cycle'!$A$7:$D$200,3,FALSE)</f>
        <v>0</v>
      </c>
      <c r="F89" s="100">
        <f>VLOOKUP($C89,'Équipes 1er cycle'!$A$7:$D$200,4,FALSE)</f>
        <v>0</v>
      </c>
      <c r="G89" s="101">
        <f>LARGE('Pointage 1er cycle'!$V$13:$V$200,B89)</f>
        <v>1.5E-05</v>
      </c>
      <c r="J89" s="159"/>
      <c r="K89" s="90">
        <f>D6</f>
        <v>0</v>
      </c>
      <c r="L89" s="159"/>
    </row>
    <row r="90" spans="2:12" ht="19.5" customHeight="1">
      <c r="B90" s="98">
        <v>86</v>
      </c>
      <c r="C90" s="99">
        <f>VLOOKUP(G90,'Pointage 1er cycle'!$A$13:$V$200,3,FALSE)</f>
        <v>86</v>
      </c>
      <c r="D90" s="100">
        <f>VLOOKUP($C90,'Équipes 1er cycle'!$A$7:$D$200,2,FALSE)</f>
        <v>0</v>
      </c>
      <c r="E90" s="100">
        <f>VLOOKUP($C90,'Équipes 1er cycle'!$A$7:$D$200,3,FALSE)</f>
        <v>0</v>
      </c>
      <c r="F90" s="100">
        <f>VLOOKUP($C90,'Équipes 1er cycle'!$A$7:$D$200,4,FALSE)</f>
        <v>0</v>
      </c>
      <c r="G90" s="101">
        <f>LARGE('Pointage 1er cycle'!$V$13:$V$200,B90)</f>
        <v>1.4E-05</v>
      </c>
      <c r="J90" s="159"/>
      <c r="K90" s="91" t="s">
        <v>43</v>
      </c>
      <c r="L90" s="159"/>
    </row>
    <row r="91" spans="2:12" ht="19.5" customHeight="1">
      <c r="B91" s="98">
        <v>87</v>
      </c>
      <c r="C91" s="99">
        <f>VLOOKUP(G91,'Pointage 1er cycle'!$A$13:$V$200,3,FALSE)</f>
        <v>87</v>
      </c>
      <c r="D91" s="100">
        <f>VLOOKUP($C91,'Équipes 1er cycle'!$A$7:$D$200,2,FALSE)</f>
        <v>0</v>
      </c>
      <c r="E91" s="100">
        <f>VLOOKUP($C91,'Équipes 1er cycle'!$A$7:$D$200,3,FALSE)</f>
        <v>0</v>
      </c>
      <c r="F91" s="100">
        <f>VLOOKUP($C91,'Équipes 1er cycle'!$A$7:$D$200,4,FALSE)</f>
        <v>0</v>
      </c>
      <c r="G91" s="101">
        <f>LARGE('Pointage 1er cycle'!$V$13:$V$200,B91)</f>
        <v>1.3E-05</v>
      </c>
      <c r="J91" s="159">
        <f>C6</f>
        <v>2</v>
      </c>
      <c r="K91" s="90">
        <f>E6</f>
        <v>0</v>
      </c>
      <c r="L91" s="161">
        <f>G6</f>
        <v>9.8E-05</v>
      </c>
    </row>
    <row r="92" spans="2:12" ht="19.5" customHeight="1">
      <c r="B92" s="98">
        <v>88</v>
      </c>
      <c r="C92" s="99">
        <f>VLOOKUP(G92,'Pointage 1er cycle'!$A$13:$V$200,3,FALSE)</f>
        <v>88</v>
      </c>
      <c r="D92" s="100">
        <f>VLOOKUP($C92,'Équipes 1er cycle'!$A$7:$D$200,2,FALSE)</f>
        <v>0</v>
      </c>
      <c r="E92" s="100">
        <f>VLOOKUP($C92,'Équipes 1er cycle'!$A$7:$D$200,3,FALSE)</f>
        <v>0</v>
      </c>
      <c r="F92" s="100">
        <f>VLOOKUP($C92,'Équipes 1er cycle'!$A$7:$D$200,4,FALSE)</f>
        <v>0</v>
      </c>
      <c r="G92" s="101">
        <f>LARGE('Pointage 1er cycle'!$V$13:$V$200,B92)</f>
        <v>1.2E-05</v>
      </c>
      <c r="J92" s="159"/>
      <c r="K92" s="91" t="s">
        <v>11</v>
      </c>
      <c r="L92" s="161"/>
    </row>
    <row r="93" spans="2:12" ht="19.5" customHeight="1" thickBot="1">
      <c r="B93" s="98">
        <v>89</v>
      </c>
      <c r="C93" s="99">
        <f>VLOOKUP(G93,'Pointage 1er cycle'!$A$13:$V$200,3,FALSE)</f>
        <v>89</v>
      </c>
      <c r="D93" s="100">
        <f>VLOOKUP($C93,'Équipes 1er cycle'!$A$7:$D$200,2,FALSE)</f>
        <v>0</v>
      </c>
      <c r="E93" s="100">
        <f>VLOOKUP($C93,'Équipes 1er cycle'!$A$7:$D$200,3,FALSE)</f>
        <v>0</v>
      </c>
      <c r="F93" s="100">
        <f>VLOOKUP($C93,'Équipes 1er cycle'!$A$7:$D$200,4,FALSE)</f>
        <v>0</v>
      </c>
      <c r="G93" s="101">
        <f>LARGE('Pointage 1er cycle'!$V$13:$V$200,B93)</f>
        <v>1.1E-05</v>
      </c>
      <c r="J93" s="160"/>
      <c r="K93" s="92">
        <f>F6</f>
        <v>0</v>
      </c>
      <c r="L93" s="162"/>
    </row>
    <row r="94" spans="2:7" ht="19.5" customHeight="1">
      <c r="B94" s="98">
        <v>90</v>
      </c>
      <c r="C94" s="99">
        <f>VLOOKUP(G94,'Pointage 1er cycle'!$A$13:$V$200,3,FALSE)</f>
        <v>90</v>
      </c>
      <c r="D94" s="100">
        <f>VLOOKUP($C94,'Équipes 1er cycle'!$A$7:$D$200,2,FALSE)</f>
        <v>0</v>
      </c>
      <c r="E94" s="100">
        <f>VLOOKUP($C94,'Équipes 1er cycle'!$A$7:$D$200,3,FALSE)</f>
        <v>0</v>
      </c>
      <c r="F94" s="100">
        <f>VLOOKUP($C94,'Équipes 1er cycle'!$A$7:$D$200,4,FALSE)</f>
        <v>0</v>
      </c>
      <c r="G94" s="101">
        <f>LARGE('Pointage 1er cycle'!$V$13:$V$200,B94)</f>
        <v>1E-05</v>
      </c>
    </row>
    <row r="95" spans="2:10" ht="19.5" customHeight="1">
      <c r="B95" s="98">
        <v>91</v>
      </c>
      <c r="C95" s="99">
        <f>VLOOKUP(G95,'Pointage 1er cycle'!$A$13:$V$200,3,FALSE)</f>
        <v>91</v>
      </c>
      <c r="D95" s="100">
        <f>VLOOKUP($C95,'Équipes 1er cycle'!$A$7:$D$200,2,FALSE)</f>
        <v>0</v>
      </c>
      <c r="E95" s="100">
        <f>VLOOKUP($C95,'Équipes 1er cycle'!$A$7:$D$200,3,FALSE)</f>
        <v>0</v>
      </c>
      <c r="F95" s="100">
        <f>VLOOKUP($C95,'Équipes 1er cycle'!$A$7:$D$200,4,FALSE)</f>
        <v>0</v>
      </c>
      <c r="G95" s="101">
        <f>LARGE('Pointage 1er cycle'!$V$13:$V$200,B95)</f>
        <v>9E-06</v>
      </c>
      <c r="I95" s="87"/>
      <c r="J95" s="88"/>
    </row>
    <row r="96" spans="2:7" ht="19.5" customHeight="1" thickBot="1">
      <c r="B96" s="98">
        <v>92</v>
      </c>
      <c r="C96" s="99">
        <f>VLOOKUP(G96,'Pointage 1er cycle'!$A$13:$V$200,3,FALSE)</f>
        <v>92</v>
      </c>
      <c r="D96" s="100">
        <f>VLOOKUP($C96,'Équipes 1er cycle'!$A$7:$D$200,2,FALSE)</f>
        <v>0</v>
      </c>
      <c r="E96" s="100">
        <f>VLOOKUP($C96,'Équipes 1er cycle'!$A$7:$D$200,3,FALSE)</f>
        <v>0</v>
      </c>
      <c r="F96" s="100">
        <f>VLOOKUP($C96,'Équipes 1er cycle'!$A$7:$D$200,4,FALSE)</f>
        <v>0</v>
      </c>
      <c r="G96" s="101">
        <f>LARGE('Pointage 1er cycle'!$V$13:$V$200,B96)</f>
        <v>8E-06</v>
      </c>
    </row>
    <row r="97" spans="2:12" ht="19.5" customHeight="1">
      <c r="B97" s="98">
        <v>93</v>
      </c>
      <c r="C97" s="99">
        <f>VLOOKUP(G97,'Pointage 1er cycle'!$A$13:$V$200,3,FALSE)</f>
        <v>93</v>
      </c>
      <c r="D97" s="100">
        <f>VLOOKUP($C97,'Équipes 1er cycle'!$A$7:$D$200,2,FALSE)</f>
        <v>0</v>
      </c>
      <c r="E97" s="100">
        <f>VLOOKUP($C97,'Équipes 1er cycle'!$A$7:$D$200,3,FALSE)</f>
        <v>0</v>
      </c>
      <c r="F97" s="100">
        <f>VLOOKUP($C97,'Équipes 1er cycle'!$A$7:$D$200,4,FALSE)</f>
        <v>0</v>
      </c>
      <c r="G97" s="101">
        <f>LARGE('Pointage 1er cycle'!$V$13:$V$200,B97)</f>
        <v>7E-06</v>
      </c>
      <c r="J97" s="158" t="s">
        <v>12</v>
      </c>
      <c r="K97" s="89" t="s">
        <v>13</v>
      </c>
      <c r="L97" s="158" t="s">
        <v>16</v>
      </c>
    </row>
    <row r="98" spans="2:12" ht="19.5" customHeight="1">
      <c r="B98" s="98">
        <v>94</v>
      </c>
      <c r="C98" s="99">
        <f>VLOOKUP(G98,'Pointage 1er cycle'!$A$13:$V$200,3,FALSE)</f>
        <v>94</v>
      </c>
      <c r="D98" s="100">
        <f>VLOOKUP($C98,'Équipes 1er cycle'!$A$7:$D$200,2,FALSE)</f>
        <v>0</v>
      </c>
      <c r="E98" s="100">
        <f>VLOOKUP($C98,'Équipes 1er cycle'!$A$7:$D$200,3,FALSE)</f>
        <v>0</v>
      </c>
      <c r="F98" s="100">
        <f>VLOOKUP($C98,'Équipes 1er cycle'!$A$7:$D$200,4,FALSE)</f>
        <v>0</v>
      </c>
      <c r="G98" s="101">
        <f>LARGE('Pointage 1er cycle'!$V$13:$V$200,B98)</f>
        <v>6E-06</v>
      </c>
      <c r="J98" s="159"/>
      <c r="K98" s="90">
        <f>D7</f>
        <v>0</v>
      </c>
      <c r="L98" s="159"/>
    </row>
    <row r="99" spans="2:12" ht="19.5" customHeight="1">
      <c r="B99" s="98">
        <v>95</v>
      </c>
      <c r="C99" s="99">
        <f>VLOOKUP(G99,'Pointage 1er cycle'!$A$13:$V$200,3,FALSE)</f>
        <v>95</v>
      </c>
      <c r="D99" s="100">
        <f>VLOOKUP($C99,'Équipes 1er cycle'!$A$7:$D$200,2,FALSE)</f>
        <v>0</v>
      </c>
      <c r="E99" s="100">
        <f>VLOOKUP($C99,'Équipes 1er cycle'!$A$7:$D$200,3,FALSE)</f>
        <v>0</v>
      </c>
      <c r="F99" s="100">
        <f>VLOOKUP($C99,'Équipes 1er cycle'!$A$7:$D$200,4,FALSE)</f>
        <v>0</v>
      </c>
      <c r="G99" s="101">
        <f>LARGE('Pointage 1er cycle'!$V$13:$V$200,B99)</f>
        <v>5E-06</v>
      </c>
      <c r="J99" s="159"/>
      <c r="K99" s="91" t="s">
        <v>43</v>
      </c>
      <c r="L99" s="159"/>
    </row>
    <row r="100" spans="2:12" ht="19.5" customHeight="1">
      <c r="B100" s="98">
        <v>96</v>
      </c>
      <c r="C100" s="99">
        <f>VLOOKUP(G100,'Pointage 1er cycle'!$A$13:$V$200,3,FALSE)</f>
        <v>96</v>
      </c>
      <c r="D100" s="100">
        <f>VLOOKUP($C100,'Équipes 1er cycle'!$A$7:$D$200,2,FALSE)</f>
        <v>0</v>
      </c>
      <c r="E100" s="100">
        <f>VLOOKUP($C100,'Équipes 1er cycle'!$A$7:$D$200,3,FALSE)</f>
        <v>0</v>
      </c>
      <c r="F100" s="100">
        <f>VLOOKUP($C100,'Équipes 1er cycle'!$A$7:$D$200,4,FALSE)</f>
        <v>0</v>
      </c>
      <c r="G100" s="101">
        <f>LARGE('Pointage 1er cycle'!$V$13:$V$200,B100)</f>
        <v>4E-06</v>
      </c>
      <c r="J100" s="159">
        <f>C7</f>
        <v>3</v>
      </c>
      <c r="K100" s="90">
        <f>E7</f>
        <v>0</v>
      </c>
      <c r="L100" s="161">
        <f>G7</f>
        <v>9.7E-05</v>
      </c>
    </row>
    <row r="101" spans="2:12" ht="19.5" customHeight="1">
      <c r="B101" s="98">
        <v>97</v>
      </c>
      <c r="C101" s="99">
        <f>VLOOKUP(G101,'Pointage 1er cycle'!$A$13:$V$200,3,FALSE)</f>
        <v>97</v>
      </c>
      <c r="D101" s="100">
        <f>VLOOKUP($C101,'Équipes 1er cycle'!$A$7:$D$200,2,FALSE)</f>
        <v>0</v>
      </c>
      <c r="E101" s="100">
        <f>VLOOKUP($C101,'Équipes 1er cycle'!$A$7:$D$200,3,FALSE)</f>
        <v>0</v>
      </c>
      <c r="F101" s="100">
        <f>VLOOKUP($C101,'Équipes 1er cycle'!$A$7:$D$200,4,FALSE)</f>
        <v>0</v>
      </c>
      <c r="G101" s="101">
        <f>LARGE('Pointage 1er cycle'!$V$13:$V$200,B101)</f>
        <v>3E-06</v>
      </c>
      <c r="J101" s="159"/>
      <c r="K101" s="91" t="s">
        <v>11</v>
      </c>
      <c r="L101" s="161"/>
    </row>
    <row r="102" spans="2:12" ht="19.5" customHeight="1" thickBot="1">
      <c r="B102" s="98">
        <v>98</v>
      </c>
      <c r="C102" s="99">
        <f>VLOOKUP(G102,'Pointage 1er cycle'!$A$13:$V$200,3,FALSE)</f>
        <v>98</v>
      </c>
      <c r="D102" s="100">
        <f>VLOOKUP($C102,'Équipes 1er cycle'!$A$7:$D$200,2,FALSE)</f>
        <v>0</v>
      </c>
      <c r="E102" s="100">
        <f>VLOOKUP($C102,'Équipes 1er cycle'!$A$7:$D$200,3,FALSE)</f>
        <v>0</v>
      </c>
      <c r="F102" s="100">
        <f>VLOOKUP($C102,'Équipes 1er cycle'!$A$7:$D$200,4,FALSE)</f>
        <v>0</v>
      </c>
      <c r="G102" s="101">
        <f>LARGE('Pointage 1er cycle'!$V$13:$V$200,B102)</f>
        <v>2E-06</v>
      </c>
      <c r="J102" s="160"/>
      <c r="K102" s="92">
        <f>F7</f>
        <v>0</v>
      </c>
      <c r="L102" s="162"/>
    </row>
    <row r="103" spans="2:7" ht="19.5" customHeight="1">
      <c r="B103" s="98">
        <v>99</v>
      </c>
      <c r="C103" s="99">
        <f>VLOOKUP(G103,'Pointage 1er cycle'!$A$13:$V$200,3,FALSE)</f>
        <v>99</v>
      </c>
      <c r="D103" s="100">
        <f>VLOOKUP($C103,'Équipes 1er cycle'!$A$7:$D$200,2,FALSE)</f>
        <v>0</v>
      </c>
      <c r="E103" s="100">
        <f>VLOOKUP($C103,'Équipes 1er cycle'!$A$7:$D$200,3,FALSE)</f>
        <v>0</v>
      </c>
      <c r="F103" s="100">
        <f>VLOOKUP($C103,'Équipes 1er cycle'!$A$7:$D$200,4,FALSE)</f>
        <v>0</v>
      </c>
      <c r="G103" s="101">
        <f>LARGE('Pointage 1er cycle'!$V$13:$V$200,B103)</f>
        <v>1E-06</v>
      </c>
    </row>
    <row r="104" spans="2:7" ht="19.5" customHeight="1" thickBot="1">
      <c r="B104" s="102">
        <v>100</v>
      </c>
      <c r="C104" s="103">
        <f>VLOOKUP(G104,'Pointage 1er cycle'!$A$13:$V$200,3,FALSE)</f>
        <v>100</v>
      </c>
      <c r="D104" s="104">
        <f>VLOOKUP($C104,'Équipes 1er cycle'!$A$7:$D$200,2,FALSE)</f>
        <v>0</v>
      </c>
      <c r="E104" s="104">
        <f>VLOOKUP($C104,'Équipes 1er cycle'!$A$7:$D$200,3,FALSE)</f>
        <v>0</v>
      </c>
      <c r="F104" s="104">
        <f>VLOOKUP($C104,'Équipes 1er cycle'!$A$7:$D$200,4,FALSE)</f>
        <v>0</v>
      </c>
      <c r="G104" s="105">
        <f>LARGE('Pointage 1er cycle'!$V$13:$V$200,B104)</f>
        <v>0</v>
      </c>
    </row>
  </sheetData>
  <sheetProtection algorithmName="SHA-512" hashValue="cNufprCYJAXfwlRcszgJRD6oEra+/ZYbhsQg4eabgaQ/o0Ndu30zOqIjpYe2LUleC4sbmtVahDBIVQBXdy3Kqw==" saltValue="dsITH1n+zXsFKeYYGdyt4w==" spinCount="100000" sheet="1" objects="1" scenarios="1"/>
  <mergeCells count="14">
    <mergeCell ref="J100:J102"/>
    <mergeCell ref="L100:L102"/>
    <mergeCell ref="J88:J90"/>
    <mergeCell ref="L88:L90"/>
    <mergeCell ref="J91:J93"/>
    <mergeCell ref="L91:L93"/>
    <mergeCell ref="J97:J99"/>
    <mergeCell ref="L97:L99"/>
    <mergeCell ref="B1:G1"/>
    <mergeCell ref="B2:G2"/>
    <mergeCell ref="J79:J81"/>
    <mergeCell ref="J82:J84"/>
    <mergeCell ref="L79:L81"/>
    <mergeCell ref="L82:L84"/>
  </mergeCells>
  <conditionalFormatting sqref="C5:C73">
    <cfRule type="duplicateValues" priority="6" dxfId="0">
      <formula>AND(COUNTIF($C$5:$C$73,C5)&gt;1,NOT(ISBLANK(C5)))</formula>
    </cfRule>
  </conditionalFormatting>
  <conditionalFormatting sqref="C74">
    <cfRule type="duplicateValues" priority="5" dxfId="0">
      <formula>AND(COUNTIF($C$74:$C$74,C74)&gt;1,NOT(ISBLANK(C74)))</formula>
    </cfRule>
  </conditionalFormatting>
  <conditionalFormatting sqref="C75:C83 C101">
    <cfRule type="duplicateValues" priority="4" dxfId="0">
      <formula>AND(COUNTIF($C$75:$C$83,C75)+COUNTIF($C$101:$C$101,C75)&gt;1,NOT(ISBLANK(C75)))</formula>
    </cfRule>
  </conditionalFormatting>
  <conditionalFormatting sqref="C84:C100">
    <cfRule type="duplicateValues" priority="3" dxfId="0">
      <formula>AND(COUNTIF($C$84:$C$100,C84)&gt;1,NOT(ISBLANK(C84)))</formula>
    </cfRule>
  </conditionalFormatting>
  <conditionalFormatting sqref="C102:C103">
    <cfRule type="duplicateValues" priority="1" dxfId="0">
      <formula>AND(COUNTIF($C$102:$C$103,C102)&gt;1,NOT(ISBLANK(C102)))</formula>
    </cfRule>
  </conditionalFormatting>
  <conditionalFormatting sqref="C104">
    <cfRule type="duplicateValues" priority="2" dxfId="0">
      <formula>AND(COUNTIF($C$104:$C$104,C104)&gt;1,NOT(ISBLANK(C104)))</formula>
    </cfRule>
  </conditionalFormatting>
  <printOptions/>
  <pageMargins left="0.25" right="0.25" top="0.75" bottom="0.75" header="0.3" footer="0.3"/>
  <pageSetup fitToHeight="0" fitToWidth="1" horizontalDpi="600" verticalDpi="600" orientation="landscape" scale="8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6039F5-A9C0-435A-A079-9C72F2FDF9E2}">
  <sheetPr>
    <tabColor theme="9"/>
  </sheetPr>
  <dimension ref="A1:G106"/>
  <sheetViews>
    <sheetView workbookViewId="0" topLeftCell="A1">
      <selection activeCell="B7" sqref="B7"/>
    </sheetView>
  </sheetViews>
  <sheetFormatPr defaultColWidth="11.421875" defaultRowHeight="15"/>
  <cols>
    <col min="1" max="1" width="11.7109375" style="17" customWidth="1"/>
    <col min="2" max="2" width="57.7109375" style="17" customWidth="1"/>
    <col min="3" max="3" width="29.57421875" style="17" customWidth="1"/>
    <col min="4" max="4" width="39.57421875" style="17" bestFit="1" customWidth="1"/>
    <col min="5" max="7" width="19.140625" style="17" customWidth="1"/>
    <col min="8" max="16384" width="11.421875" style="17" customWidth="1"/>
  </cols>
  <sheetData>
    <row r="1" spans="1:7" ht="23.25">
      <c r="A1" s="108" t="s">
        <v>80</v>
      </c>
      <c r="B1" s="108"/>
      <c r="C1" s="108"/>
      <c r="D1" s="108"/>
      <c r="E1" s="108"/>
      <c r="F1" s="108"/>
      <c r="G1" s="108"/>
    </row>
    <row r="2" spans="1:7" ht="18">
      <c r="A2" s="23"/>
      <c r="B2" s="23"/>
      <c r="C2" s="23"/>
      <c r="D2" s="23"/>
      <c r="E2" s="23"/>
      <c r="F2" s="23"/>
      <c r="G2" s="23"/>
    </row>
    <row r="3" spans="1:7" s="18" customFormat="1" ht="15">
      <c r="A3" s="109" t="s">
        <v>58</v>
      </c>
      <c r="B3" s="112" t="s">
        <v>0</v>
      </c>
      <c r="C3" s="112" t="s">
        <v>20</v>
      </c>
      <c r="D3" s="112" t="s">
        <v>70</v>
      </c>
      <c r="E3" s="109" t="s">
        <v>28</v>
      </c>
      <c r="F3" s="113" t="s">
        <v>5</v>
      </c>
      <c r="G3" s="109"/>
    </row>
    <row r="4" spans="1:7" s="18" customFormat="1" ht="15" customHeight="1">
      <c r="A4" s="110"/>
      <c r="B4" s="112"/>
      <c r="C4" s="112"/>
      <c r="D4" s="112"/>
      <c r="E4" s="110"/>
      <c r="F4" s="114"/>
      <c r="G4" s="110"/>
    </row>
    <row r="5" spans="1:7" s="18" customFormat="1" ht="84">
      <c r="A5" s="111"/>
      <c r="B5" s="112"/>
      <c r="C5" s="112"/>
      <c r="D5" s="112"/>
      <c r="E5" s="24" t="s">
        <v>59</v>
      </c>
      <c r="F5" s="25" t="s">
        <v>10</v>
      </c>
      <c r="G5" s="26" t="s">
        <v>6</v>
      </c>
    </row>
    <row r="6" spans="1:7" ht="20.25" customHeight="1">
      <c r="A6" s="19" t="s">
        <v>21</v>
      </c>
      <c r="B6" s="4" t="s">
        <v>42</v>
      </c>
      <c r="C6" s="4" t="s">
        <v>23</v>
      </c>
      <c r="D6" s="4" t="s">
        <v>19</v>
      </c>
      <c r="E6" s="4">
        <v>10</v>
      </c>
      <c r="F6" s="5">
        <v>75</v>
      </c>
      <c r="G6" s="6">
        <f>F6*15/100</f>
        <v>11.25</v>
      </c>
    </row>
    <row r="7" spans="1:7" ht="20.25" customHeight="1">
      <c r="A7" s="20">
        <v>1</v>
      </c>
      <c r="B7" s="21"/>
      <c r="C7" s="21"/>
      <c r="D7" s="21"/>
      <c r="E7" s="21"/>
      <c r="F7" s="21"/>
      <c r="G7" s="22">
        <f>ROUND(F7*15/100,2)</f>
        <v>0</v>
      </c>
    </row>
    <row r="8" spans="1:7" ht="20.25" customHeight="1">
      <c r="A8" s="20">
        <v>2</v>
      </c>
      <c r="B8" s="21"/>
      <c r="C8" s="21"/>
      <c r="D8" s="21"/>
      <c r="E8" s="21"/>
      <c r="F8" s="21"/>
      <c r="G8" s="22">
        <f aca="true" t="shared" si="0" ref="G8:G71">ROUND(F8*15/100,2)</f>
        <v>0</v>
      </c>
    </row>
    <row r="9" spans="1:7" ht="20.25" customHeight="1">
      <c r="A9" s="20">
        <v>3</v>
      </c>
      <c r="B9" s="21"/>
      <c r="C9" s="21"/>
      <c r="D9" s="21"/>
      <c r="E9" s="21"/>
      <c r="F9" s="21"/>
      <c r="G9" s="22">
        <f t="shared" si="0"/>
        <v>0</v>
      </c>
    </row>
    <row r="10" spans="1:7" ht="20.25" customHeight="1">
      <c r="A10" s="20">
        <v>4</v>
      </c>
      <c r="B10" s="21"/>
      <c r="C10" s="21"/>
      <c r="D10" s="21"/>
      <c r="E10" s="21"/>
      <c r="F10" s="21"/>
      <c r="G10" s="22">
        <f t="shared" si="0"/>
        <v>0</v>
      </c>
    </row>
    <row r="11" spans="1:7" ht="20.25" customHeight="1">
      <c r="A11" s="20">
        <v>5</v>
      </c>
      <c r="B11" s="21"/>
      <c r="C11" s="21"/>
      <c r="D11" s="21"/>
      <c r="E11" s="21"/>
      <c r="F11" s="21"/>
      <c r="G11" s="22">
        <f t="shared" si="0"/>
        <v>0</v>
      </c>
    </row>
    <row r="12" spans="1:7" ht="20.25" customHeight="1">
      <c r="A12" s="20">
        <v>6</v>
      </c>
      <c r="B12" s="21"/>
      <c r="C12" s="21"/>
      <c r="D12" s="21"/>
      <c r="E12" s="21"/>
      <c r="F12" s="21"/>
      <c r="G12" s="22">
        <f t="shared" si="0"/>
        <v>0</v>
      </c>
    </row>
    <row r="13" spans="1:7" ht="20.25" customHeight="1">
      <c r="A13" s="20">
        <v>7</v>
      </c>
      <c r="B13" s="21"/>
      <c r="C13" s="21"/>
      <c r="D13" s="21"/>
      <c r="E13" s="21"/>
      <c r="F13" s="21"/>
      <c r="G13" s="22">
        <f t="shared" si="0"/>
        <v>0</v>
      </c>
    </row>
    <row r="14" spans="1:7" ht="20.25" customHeight="1">
      <c r="A14" s="20">
        <v>8</v>
      </c>
      <c r="B14" s="21"/>
      <c r="C14" s="21"/>
      <c r="D14" s="21"/>
      <c r="E14" s="21"/>
      <c r="F14" s="21"/>
      <c r="G14" s="22">
        <f t="shared" si="0"/>
        <v>0</v>
      </c>
    </row>
    <row r="15" spans="1:7" ht="20.25" customHeight="1">
      <c r="A15" s="20">
        <v>9</v>
      </c>
      <c r="B15" s="21"/>
      <c r="C15" s="21"/>
      <c r="D15" s="21"/>
      <c r="E15" s="21"/>
      <c r="F15" s="21"/>
      <c r="G15" s="22">
        <f t="shared" si="0"/>
        <v>0</v>
      </c>
    </row>
    <row r="16" spans="1:7" ht="20.25" customHeight="1">
      <c r="A16" s="20">
        <v>10</v>
      </c>
      <c r="B16" s="21"/>
      <c r="C16" s="21"/>
      <c r="D16" s="21"/>
      <c r="E16" s="21"/>
      <c r="F16" s="21"/>
      <c r="G16" s="22">
        <f t="shared" si="0"/>
        <v>0</v>
      </c>
    </row>
    <row r="17" spans="1:7" ht="20.25" customHeight="1">
      <c r="A17" s="20">
        <v>11</v>
      </c>
      <c r="B17" s="21"/>
      <c r="C17" s="21"/>
      <c r="D17" s="21"/>
      <c r="E17" s="21"/>
      <c r="F17" s="21"/>
      <c r="G17" s="22">
        <f t="shared" si="0"/>
        <v>0</v>
      </c>
    </row>
    <row r="18" spans="1:7" ht="20.25" customHeight="1">
      <c r="A18" s="20">
        <v>12</v>
      </c>
      <c r="B18" s="21"/>
      <c r="C18" s="21"/>
      <c r="D18" s="21"/>
      <c r="E18" s="21"/>
      <c r="F18" s="21"/>
      <c r="G18" s="22">
        <f t="shared" si="0"/>
        <v>0</v>
      </c>
    </row>
    <row r="19" spans="1:7" ht="20.25" customHeight="1">
      <c r="A19" s="20">
        <v>13</v>
      </c>
      <c r="B19" s="21"/>
      <c r="C19" s="21"/>
      <c r="D19" s="21"/>
      <c r="E19" s="21"/>
      <c r="F19" s="21"/>
      <c r="G19" s="22">
        <f t="shared" si="0"/>
        <v>0</v>
      </c>
    </row>
    <row r="20" spans="1:7" ht="20.25" customHeight="1">
      <c r="A20" s="20">
        <v>14</v>
      </c>
      <c r="B20" s="21"/>
      <c r="C20" s="21"/>
      <c r="D20" s="21"/>
      <c r="E20" s="21"/>
      <c r="F20" s="21"/>
      <c r="G20" s="22">
        <f t="shared" si="0"/>
        <v>0</v>
      </c>
    </row>
    <row r="21" spans="1:7" ht="20.25" customHeight="1">
      <c r="A21" s="20">
        <v>15</v>
      </c>
      <c r="B21" s="21"/>
      <c r="C21" s="21"/>
      <c r="D21" s="21"/>
      <c r="E21" s="21"/>
      <c r="F21" s="21"/>
      <c r="G21" s="22">
        <f t="shared" si="0"/>
        <v>0</v>
      </c>
    </row>
    <row r="22" spans="1:7" ht="20.25" customHeight="1">
      <c r="A22" s="20">
        <v>16</v>
      </c>
      <c r="B22" s="21"/>
      <c r="C22" s="21"/>
      <c r="D22" s="21"/>
      <c r="E22" s="21"/>
      <c r="F22" s="21"/>
      <c r="G22" s="22">
        <f t="shared" si="0"/>
        <v>0</v>
      </c>
    </row>
    <row r="23" spans="1:7" ht="20.25" customHeight="1">
      <c r="A23" s="20">
        <v>17</v>
      </c>
      <c r="B23" s="21"/>
      <c r="C23" s="21"/>
      <c r="D23" s="21"/>
      <c r="E23" s="21"/>
      <c r="F23" s="21"/>
      <c r="G23" s="22">
        <f t="shared" si="0"/>
        <v>0</v>
      </c>
    </row>
    <row r="24" spans="1:7" ht="20.25" customHeight="1">
      <c r="A24" s="20">
        <v>18</v>
      </c>
      <c r="B24" s="21"/>
      <c r="C24" s="21"/>
      <c r="D24" s="21"/>
      <c r="E24" s="21"/>
      <c r="F24" s="21"/>
      <c r="G24" s="22">
        <f t="shared" si="0"/>
        <v>0</v>
      </c>
    </row>
    <row r="25" spans="1:7" ht="20.25" customHeight="1">
      <c r="A25" s="20">
        <v>19</v>
      </c>
      <c r="B25" s="21"/>
      <c r="C25" s="21"/>
      <c r="D25" s="21"/>
      <c r="E25" s="21"/>
      <c r="F25" s="21"/>
      <c r="G25" s="22">
        <f t="shared" si="0"/>
        <v>0</v>
      </c>
    </row>
    <row r="26" spans="1:7" ht="20.25" customHeight="1">
      <c r="A26" s="20">
        <v>20</v>
      </c>
      <c r="B26" s="21"/>
      <c r="C26" s="21"/>
      <c r="D26" s="21"/>
      <c r="E26" s="21"/>
      <c r="F26" s="21"/>
      <c r="G26" s="22">
        <f t="shared" si="0"/>
        <v>0</v>
      </c>
    </row>
    <row r="27" spans="1:7" ht="20.25" customHeight="1">
      <c r="A27" s="20">
        <v>21</v>
      </c>
      <c r="B27" s="21"/>
      <c r="C27" s="21"/>
      <c r="D27" s="21"/>
      <c r="E27" s="21"/>
      <c r="F27" s="21"/>
      <c r="G27" s="22">
        <f t="shared" si="0"/>
        <v>0</v>
      </c>
    </row>
    <row r="28" spans="1:7" ht="20.25" customHeight="1">
      <c r="A28" s="20">
        <v>22</v>
      </c>
      <c r="B28" s="21"/>
      <c r="C28" s="21"/>
      <c r="D28" s="21"/>
      <c r="E28" s="21"/>
      <c r="F28" s="21"/>
      <c r="G28" s="22">
        <f t="shared" si="0"/>
        <v>0</v>
      </c>
    </row>
    <row r="29" spans="1:7" ht="20.25" customHeight="1">
      <c r="A29" s="20">
        <v>23</v>
      </c>
      <c r="B29" s="21"/>
      <c r="C29" s="21"/>
      <c r="D29" s="21"/>
      <c r="E29" s="21"/>
      <c r="F29" s="21"/>
      <c r="G29" s="22">
        <f t="shared" si="0"/>
        <v>0</v>
      </c>
    </row>
    <row r="30" spans="1:7" ht="20.25" customHeight="1">
      <c r="A30" s="20">
        <v>24</v>
      </c>
      <c r="B30" s="21"/>
      <c r="C30" s="21"/>
      <c r="D30" s="21"/>
      <c r="E30" s="21"/>
      <c r="F30" s="21"/>
      <c r="G30" s="22">
        <f t="shared" si="0"/>
        <v>0</v>
      </c>
    </row>
    <row r="31" spans="1:7" ht="20.25" customHeight="1">
      <c r="A31" s="20">
        <v>25</v>
      </c>
      <c r="B31" s="21"/>
      <c r="C31" s="21"/>
      <c r="D31" s="21"/>
      <c r="E31" s="21"/>
      <c r="F31" s="21"/>
      <c r="G31" s="22">
        <f t="shared" si="0"/>
        <v>0</v>
      </c>
    </row>
    <row r="32" spans="1:7" ht="20.25" customHeight="1">
      <c r="A32" s="20">
        <v>26</v>
      </c>
      <c r="B32" s="21"/>
      <c r="C32" s="21"/>
      <c r="D32" s="21"/>
      <c r="E32" s="21"/>
      <c r="F32" s="21"/>
      <c r="G32" s="22">
        <f t="shared" si="0"/>
        <v>0</v>
      </c>
    </row>
    <row r="33" spans="1:7" ht="20.25" customHeight="1">
      <c r="A33" s="20">
        <v>27</v>
      </c>
      <c r="B33" s="21"/>
      <c r="C33" s="21"/>
      <c r="D33" s="21"/>
      <c r="E33" s="21"/>
      <c r="F33" s="21"/>
      <c r="G33" s="22">
        <f t="shared" si="0"/>
        <v>0</v>
      </c>
    </row>
    <row r="34" spans="1:7" ht="20.25" customHeight="1">
      <c r="A34" s="20">
        <v>28</v>
      </c>
      <c r="B34" s="21"/>
      <c r="C34" s="21"/>
      <c r="D34" s="21"/>
      <c r="E34" s="21"/>
      <c r="F34" s="21"/>
      <c r="G34" s="22">
        <f t="shared" si="0"/>
        <v>0</v>
      </c>
    </row>
    <row r="35" spans="1:7" ht="20.25" customHeight="1">
      <c r="A35" s="20">
        <v>29</v>
      </c>
      <c r="B35" s="21"/>
      <c r="C35" s="21"/>
      <c r="D35" s="21"/>
      <c r="E35" s="21"/>
      <c r="F35" s="21"/>
      <c r="G35" s="22">
        <f t="shared" si="0"/>
        <v>0</v>
      </c>
    </row>
    <row r="36" spans="1:7" ht="20.25" customHeight="1">
      <c r="A36" s="20">
        <v>30</v>
      </c>
      <c r="B36" s="21"/>
      <c r="C36" s="21"/>
      <c r="D36" s="21"/>
      <c r="E36" s="21"/>
      <c r="F36" s="21"/>
      <c r="G36" s="22">
        <f t="shared" si="0"/>
        <v>0</v>
      </c>
    </row>
    <row r="37" spans="1:7" ht="20.25" customHeight="1">
      <c r="A37" s="20">
        <v>31</v>
      </c>
      <c r="B37" s="21"/>
      <c r="C37" s="21"/>
      <c r="D37" s="21"/>
      <c r="E37" s="21"/>
      <c r="F37" s="21"/>
      <c r="G37" s="22">
        <f t="shared" si="0"/>
        <v>0</v>
      </c>
    </row>
    <row r="38" spans="1:7" ht="20.25" customHeight="1">
      <c r="A38" s="20">
        <v>32</v>
      </c>
      <c r="B38" s="21"/>
      <c r="C38" s="21"/>
      <c r="D38" s="21"/>
      <c r="E38" s="21"/>
      <c r="F38" s="21"/>
      <c r="G38" s="22">
        <f t="shared" si="0"/>
        <v>0</v>
      </c>
    </row>
    <row r="39" spans="1:7" ht="20.25" customHeight="1">
      <c r="A39" s="20">
        <v>33</v>
      </c>
      <c r="B39" s="21"/>
      <c r="C39" s="21"/>
      <c r="D39" s="21"/>
      <c r="E39" s="21"/>
      <c r="F39" s="21"/>
      <c r="G39" s="22">
        <f t="shared" si="0"/>
        <v>0</v>
      </c>
    </row>
    <row r="40" spans="1:7" ht="20.25" customHeight="1">
      <c r="A40" s="20">
        <v>34</v>
      </c>
      <c r="B40" s="21"/>
      <c r="C40" s="21"/>
      <c r="D40" s="21"/>
      <c r="E40" s="21"/>
      <c r="F40" s="21"/>
      <c r="G40" s="22">
        <f t="shared" si="0"/>
        <v>0</v>
      </c>
    </row>
    <row r="41" spans="1:7" ht="20.25" customHeight="1">
      <c r="A41" s="20">
        <v>35</v>
      </c>
      <c r="B41" s="21"/>
      <c r="C41" s="21"/>
      <c r="D41" s="21"/>
      <c r="E41" s="21"/>
      <c r="F41" s="21"/>
      <c r="G41" s="22">
        <f t="shared" si="0"/>
        <v>0</v>
      </c>
    </row>
    <row r="42" spans="1:7" ht="20.25" customHeight="1">
      <c r="A42" s="20">
        <v>36</v>
      </c>
      <c r="B42" s="21"/>
      <c r="C42" s="21"/>
      <c r="D42" s="21"/>
      <c r="E42" s="21"/>
      <c r="F42" s="21"/>
      <c r="G42" s="22">
        <f t="shared" si="0"/>
        <v>0</v>
      </c>
    </row>
    <row r="43" spans="1:7" ht="20.25" customHeight="1">
      <c r="A43" s="20">
        <v>37</v>
      </c>
      <c r="B43" s="21"/>
      <c r="C43" s="21"/>
      <c r="D43" s="21"/>
      <c r="E43" s="21"/>
      <c r="F43" s="21"/>
      <c r="G43" s="22">
        <f t="shared" si="0"/>
        <v>0</v>
      </c>
    </row>
    <row r="44" spans="1:7" ht="20.25" customHeight="1">
      <c r="A44" s="20">
        <v>38</v>
      </c>
      <c r="B44" s="21"/>
      <c r="C44" s="21"/>
      <c r="D44" s="21"/>
      <c r="E44" s="21"/>
      <c r="F44" s="21"/>
      <c r="G44" s="22">
        <f t="shared" si="0"/>
        <v>0</v>
      </c>
    </row>
    <row r="45" spans="1:7" ht="20.25" customHeight="1">
      <c r="A45" s="20">
        <v>39</v>
      </c>
      <c r="B45" s="21"/>
      <c r="C45" s="21"/>
      <c r="D45" s="21"/>
      <c r="E45" s="21"/>
      <c r="F45" s="21"/>
      <c r="G45" s="22">
        <f t="shared" si="0"/>
        <v>0</v>
      </c>
    </row>
    <row r="46" spans="1:7" ht="20.25" customHeight="1">
      <c r="A46" s="20">
        <v>40</v>
      </c>
      <c r="B46" s="21"/>
      <c r="C46" s="21"/>
      <c r="D46" s="21"/>
      <c r="E46" s="21"/>
      <c r="F46" s="21"/>
      <c r="G46" s="22">
        <f t="shared" si="0"/>
        <v>0</v>
      </c>
    </row>
    <row r="47" spans="1:7" ht="20.25" customHeight="1">
      <c r="A47" s="20">
        <v>41</v>
      </c>
      <c r="B47" s="21"/>
      <c r="C47" s="21"/>
      <c r="D47" s="21"/>
      <c r="E47" s="21"/>
      <c r="F47" s="21"/>
      <c r="G47" s="22">
        <f t="shared" si="0"/>
        <v>0</v>
      </c>
    </row>
    <row r="48" spans="1:7" ht="20.25" customHeight="1">
      <c r="A48" s="20">
        <v>42</v>
      </c>
      <c r="B48" s="21"/>
      <c r="C48" s="21"/>
      <c r="D48" s="21"/>
      <c r="E48" s="21"/>
      <c r="F48" s="21"/>
      <c r="G48" s="22">
        <f t="shared" si="0"/>
        <v>0</v>
      </c>
    </row>
    <row r="49" spans="1:7" ht="20.25" customHeight="1">
      <c r="A49" s="20">
        <v>43</v>
      </c>
      <c r="B49" s="21"/>
      <c r="C49" s="21"/>
      <c r="D49" s="21"/>
      <c r="E49" s="21"/>
      <c r="F49" s="21"/>
      <c r="G49" s="22">
        <f t="shared" si="0"/>
        <v>0</v>
      </c>
    </row>
    <row r="50" spans="1:7" ht="20.25" customHeight="1">
      <c r="A50" s="20">
        <v>44</v>
      </c>
      <c r="B50" s="21"/>
      <c r="C50" s="21"/>
      <c r="D50" s="21"/>
      <c r="E50" s="21"/>
      <c r="F50" s="21"/>
      <c r="G50" s="22">
        <f t="shared" si="0"/>
        <v>0</v>
      </c>
    </row>
    <row r="51" spans="1:7" ht="20.25" customHeight="1">
      <c r="A51" s="20">
        <v>45</v>
      </c>
      <c r="B51" s="21"/>
      <c r="C51" s="21"/>
      <c r="D51" s="21"/>
      <c r="E51" s="21"/>
      <c r="F51" s="21"/>
      <c r="G51" s="22">
        <f t="shared" si="0"/>
        <v>0</v>
      </c>
    </row>
    <row r="52" spans="1:7" ht="20.25" customHeight="1">
      <c r="A52" s="20">
        <v>46</v>
      </c>
      <c r="B52" s="21"/>
      <c r="C52" s="21"/>
      <c r="D52" s="21"/>
      <c r="E52" s="21"/>
      <c r="F52" s="21"/>
      <c r="G52" s="22">
        <f t="shared" si="0"/>
        <v>0</v>
      </c>
    </row>
    <row r="53" spans="1:7" ht="20.25" customHeight="1">
      <c r="A53" s="20">
        <v>47</v>
      </c>
      <c r="B53" s="21"/>
      <c r="C53" s="21"/>
      <c r="D53" s="21"/>
      <c r="E53" s="21"/>
      <c r="F53" s="21"/>
      <c r="G53" s="22">
        <f t="shared" si="0"/>
        <v>0</v>
      </c>
    </row>
    <row r="54" spans="1:7" ht="20.25" customHeight="1">
      <c r="A54" s="20">
        <v>48</v>
      </c>
      <c r="B54" s="21"/>
      <c r="C54" s="21"/>
      <c r="D54" s="21"/>
      <c r="E54" s="21"/>
      <c r="F54" s="21"/>
      <c r="G54" s="22">
        <f t="shared" si="0"/>
        <v>0</v>
      </c>
    </row>
    <row r="55" spans="1:7" ht="20.25" customHeight="1">
      <c r="A55" s="20">
        <v>49</v>
      </c>
      <c r="B55" s="21"/>
      <c r="C55" s="21"/>
      <c r="D55" s="21"/>
      <c r="E55" s="21"/>
      <c r="F55" s="21"/>
      <c r="G55" s="22">
        <f t="shared" si="0"/>
        <v>0</v>
      </c>
    </row>
    <row r="56" spans="1:7" ht="20.25" customHeight="1">
      <c r="A56" s="20">
        <v>50</v>
      </c>
      <c r="B56" s="21"/>
      <c r="C56" s="21"/>
      <c r="D56" s="21"/>
      <c r="E56" s="21"/>
      <c r="F56" s="21"/>
      <c r="G56" s="22">
        <f t="shared" si="0"/>
        <v>0</v>
      </c>
    </row>
    <row r="57" spans="1:7" ht="20.25" customHeight="1">
      <c r="A57" s="20">
        <v>51</v>
      </c>
      <c r="B57" s="21"/>
      <c r="C57" s="21"/>
      <c r="D57" s="21"/>
      <c r="E57" s="21"/>
      <c r="F57" s="21"/>
      <c r="G57" s="22">
        <f t="shared" si="0"/>
        <v>0</v>
      </c>
    </row>
    <row r="58" spans="1:7" ht="20.25" customHeight="1">
      <c r="A58" s="20">
        <v>52</v>
      </c>
      <c r="B58" s="21"/>
      <c r="C58" s="21"/>
      <c r="D58" s="21"/>
      <c r="E58" s="21"/>
      <c r="F58" s="21"/>
      <c r="G58" s="22">
        <f t="shared" si="0"/>
        <v>0</v>
      </c>
    </row>
    <row r="59" spans="1:7" ht="20.25" customHeight="1">
      <c r="A59" s="20">
        <v>53</v>
      </c>
      <c r="B59" s="21"/>
      <c r="C59" s="21"/>
      <c r="D59" s="21"/>
      <c r="E59" s="21"/>
      <c r="F59" s="21"/>
      <c r="G59" s="22">
        <f t="shared" si="0"/>
        <v>0</v>
      </c>
    </row>
    <row r="60" spans="1:7" ht="20.25" customHeight="1">
      <c r="A60" s="20">
        <v>54</v>
      </c>
      <c r="B60" s="21"/>
      <c r="C60" s="21"/>
      <c r="D60" s="21"/>
      <c r="E60" s="21"/>
      <c r="F60" s="21"/>
      <c r="G60" s="22">
        <f t="shared" si="0"/>
        <v>0</v>
      </c>
    </row>
    <row r="61" spans="1:7" ht="20.25" customHeight="1">
      <c r="A61" s="20">
        <v>55</v>
      </c>
      <c r="B61" s="21"/>
      <c r="C61" s="21"/>
      <c r="D61" s="21"/>
      <c r="E61" s="21"/>
      <c r="F61" s="21"/>
      <c r="G61" s="22">
        <f t="shared" si="0"/>
        <v>0</v>
      </c>
    </row>
    <row r="62" spans="1:7" ht="20.25" customHeight="1">
      <c r="A62" s="20">
        <v>56</v>
      </c>
      <c r="B62" s="21"/>
      <c r="C62" s="21"/>
      <c r="D62" s="21"/>
      <c r="E62" s="21"/>
      <c r="F62" s="21"/>
      <c r="G62" s="22">
        <f t="shared" si="0"/>
        <v>0</v>
      </c>
    </row>
    <row r="63" spans="1:7" ht="20.25" customHeight="1">
      <c r="A63" s="20">
        <v>57</v>
      </c>
      <c r="B63" s="21"/>
      <c r="C63" s="21"/>
      <c r="D63" s="21"/>
      <c r="E63" s="21"/>
      <c r="F63" s="21"/>
      <c r="G63" s="22">
        <f t="shared" si="0"/>
        <v>0</v>
      </c>
    </row>
    <row r="64" spans="1:7" ht="20.25" customHeight="1">
      <c r="A64" s="20">
        <v>58</v>
      </c>
      <c r="B64" s="21"/>
      <c r="C64" s="21"/>
      <c r="D64" s="21"/>
      <c r="E64" s="21"/>
      <c r="F64" s="21"/>
      <c r="G64" s="22">
        <f t="shared" si="0"/>
        <v>0</v>
      </c>
    </row>
    <row r="65" spans="1:7" ht="20.25" customHeight="1">
      <c r="A65" s="20">
        <v>59</v>
      </c>
      <c r="B65" s="21"/>
      <c r="C65" s="21"/>
      <c r="D65" s="21"/>
      <c r="E65" s="21"/>
      <c r="F65" s="21"/>
      <c r="G65" s="22">
        <f t="shared" si="0"/>
        <v>0</v>
      </c>
    </row>
    <row r="66" spans="1:7" ht="20.25" customHeight="1">
      <c r="A66" s="20">
        <v>60</v>
      </c>
      <c r="B66" s="21"/>
      <c r="C66" s="21"/>
      <c r="D66" s="21"/>
      <c r="E66" s="21"/>
      <c r="F66" s="21"/>
      <c r="G66" s="22">
        <f t="shared" si="0"/>
        <v>0</v>
      </c>
    </row>
    <row r="67" spans="1:7" ht="20.25" customHeight="1">
      <c r="A67" s="20">
        <v>61</v>
      </c>
      <c r="B67" s="21"/>
      <c r="C67" s="21"/>
      <c r="D67" s="21"/>
      <c r="E67" s="21"/>
      <c r="F67" s="21"/>
      <c r="G67" s="22">
        <f t="shared" si="0"/>
        <v>0</v>
      </c>
    </row>
    <row r="68" spans="1:7" ht="20.25" customHeight="1">
      <c r="A68" s="20">
        <v>62</v>
      </c>
      <c r="B68" s="21"/>
      <c r="C68" s="21"/>
      <c r="D68" s="21"/>
      <c r="E68" s="21"/>
      <c r="F68" s="21"/>
      <c r="G68" s="22">
        <f t="shared" si="0"/>
        <v>0</v>
      </c>
    </row>
    <row r="69" spans="1:7" ht="20.25" customHeight="1">
      <c r="A69" s="20">
        <v>63</v>
      </c>
      <c r="B69" s="21"/>
      <c r="C69" s="21"/>
      <c r="D69" s="21"/>
      <c r="E69" s="21"/>
      <c r="F69" s="21"/>
      <c r="G69" s="22">
        <f t="shared" si="0"/>
        <v>0</v>
      </c>
    </row>
    <row r="70" spans="1:7" ht="20.25" customHeight="1">
      <c r="A70" s="20">
        <v>64</v>
      </c>
      <c r="B70" s="21"/>
      <c r="C70" s="21"/>
      <c r="D70" s="21"/>
      <c r="E70" s="21"/>
      <c r="F70" s="21"/>
      <c r="G70" s="22">
        <f t="shared" si="0"/>
        <v>0</v>
      </c>
    </row>
    <row r="71" spans="1:7" ht="20.25" customHeight="1">
      <c r="A71" s="20">
        <v>65</v>
      </c>
      <c r="B71" s="21"/>
      <c r="C71" s="21"/>
      <c r="D71" s="21"/>
      <c r="E71" s="21"/>
      <c r="F71" s="21"/>
      <c r="G71" s="22">
        <f t="shared" si="0"/>
        <v>0</v>
      </c>
    </row>
    <row r="72" spans="1:7" ht="20.25" customHeight="1">
      <c r="A72" s="20">
        <v>66</v>
      </c>
      <c r="B72" s="21"/>
      <c r="C72" s="21"/>
      <c r="D72" s="21"/>
      <c r="E72" s="21"/>
      <c r="F72" s="21"/>
      <c r="G72" s="22">
        <f aca="true" t="shared" si="1" ref="G72:G121">ROUND(F72*15/100,2)</f>
        <v>0</v>
      </c>
    </row>
    <row r="73" spans="1:7" ht="20.25" customHeight="1">
      <c r="A73" s="20">
        <v>67</v>
      </c>
      <c r="B73" s="21"/>
      <c r="C73" s="21"/>
      <c r="D73" s="21"/>
      <c r="E73" s="21"/>
      <c r="F73" s="21"/>
      <c r="G73" s="22">
        <f t="shared" si="1"/>
        <v>0</v>
      </c>
    </row>
    <row r="74" spans="1:7" ht="20.25" customHeight="1">
      <c r="A74" s="20">
        <v>68</v>
      </c>
      <c r="B74" s="21"/>
      <c r="C74" s="21"/>
      <c r="D74" s="21"/>
      <c r="E74" s="21"/>
      <c r="F74" s="21"/>
      <c r="G74" s="22">
        <f t="shared" si="1"/>
        <v>0</v>
      </c>
    </row>
    <row r="75" spans="1:7" ht="20.25" customHeight="1">
      <c r="A75" s="20">
        <v>69</v>
      </c>
      <c r="B75" s="21"/>
      <c r="C75" s="21"/>
      <c r="D75" s="21"/>
      <c r="E75" s="21"/>
      <c r="F75" s="21"/>
      <c r="G75" s="22">
        <f t="shared" si="1"/>
        <v>0</v>
      </c>
    </row>
    <row r="76" spans="1:7" ht="20.25" customHeight="1">
      <c r="A76" s="20">
        <v>70</v>
      </c>
      <c r="B76" s="21"/>
      <c r="C76" s="21"/>
      <c r="D76" s="21"/>
      <c r="E76" s="21"/>
      <c r="F76" s="21"/>
      <c r="G76" s="22">
        <f t="shared" si="1"/>
        <v>0</v>
      </c>
    </row>
    <row r="77" spans="1:7" ht="20.25" customHeight="1">
      <c r="A77" s="20">
        <v>71</v>
      </c>
      <c r="B77" s="21"/>
      <c r="C77" s="21"/>
      <c r="D77" s="21"/>
      <c r="E77" s="21"/>
      <c r="F77" s="21"/>
      <c r="G77" s="22">
        <f t="shared" si="1"/>
        <v>0</v>
      </c>
    </row>
    <row r="78" spans="1:7" ht="20.25" customHeight="1">
      <c r="A78" s="20">
        <v>72</v>
      </c>
      <c r="B78" s="21"/>
      <c r="C78" s="21"/>
      <c r="D78" s="21"/>
      <c r="E78" s="21"/>
      <c r="F78" s="21"/>
      <c r="G78" s="22">
        <f t="shared" si="1"/>
        <v>0</v>
      </c>
    </row>
    <row r="79" spans="1:7" ht="20.25" customHeight="1">
      <c r="A79" s="20">
        <v>73</v>
      </c>
      <c r="B79" s="21"/>
      <c r="C79" s="21"/>
      <c r="D79" s="21"/>
      <c r="E79" s="21"/>
      <c r="F79" s="21"/>
      <c r="G79" s="22">
        <f t="shared" si="1"/>
        <v>0</v>
      </c>
    </row>
    <row r="80" spans="1:7" ht="20.25" customHeight="1">
      <c r="A80" s="20">
        <v>74</v>
      </c>
      <c r="B80" s="21"/>
      <c r="C80" s="21"/>
      <c r="D80" s="21"/>
      <c r="E80" s="21"/>
      <c r="F80" s="21"/>
      <c r="G80" s="22">
        <f t="shared" si="1"/>
        <v>0</v>
      </c>
    </row>
    <row r="81" spans="1:7" ht="20.25" customHeight="1">
      <c r="A81" s="20">
        <v>75</v>
      </c>
      <c r="B81" s="21"/>
      <c r="C81" s="21"/>
      <c r="D81" s="21"/>
      <c r="E81" s="21"/>
      <c r="F81" s="21"/>
      <c r="G81" s="22">
        <f t="shared" si="1"/>
        <v>0</v>
      </c>
    </row>
    <row r="82" spans="1:7" ht="20.25" customHeight="1">
      <c r="A82" s="20">
        <v>76</v>
      </c>
      <c r="B82" s="21"/>
      <c r="C82" s="21"/>
      <c r="D82" s="21"/>
      <c r="E82" s="21"/>
      <c r="F82" s="21"/>
      <c r="G82" s="22">
        <f t="shared" si="1"/>
        <v>0</v>
      </c>
    </row>
    <row r="83" spans="1:7" ht="20.25" customHeight="1">
      <c r="A83" s="20">
        <v>77</v>
      </c>
      <c r="B83" s="21"/>
      <c r="C83" s="21"/>
      <c r="D83" s="21"/>
      <c r="E83" s="21"/>
      <c r="F83" s="21"/>
      <c r="G83" s="22">
        <f t="shared" si="1"/>
        <v>0</v>
      </c>
    </row>
    <row r="84" spans="1:7" ht="20.25" customHeight="1">
      <c r="A84" s="20">
        <v>78</v>
      </c>
      <c r="B84" s="21"/>
      <c r="C84" s="21"/>
      <c r="D84" s="21"/>
      <c r="E84" s="21"/>
      <c r="F84" s="21"/>
      <c r="G84" s="22">
        <f t="shared" si="1"/>
        <v>0</v>
      </c>
    </row>
    <row r="85" spans="1:7" ht="20.25" customHeight="1">
      <c r="A85" s="20">
        <v>79</v>
      </c>
      <c r="B85" s="21"/>
      <c r="C85" s="21"/>
      <c r="D85" s="21"/>
      <c r="E85" s="21"/>
      <c r="F85" s="21"/>
      <c r="G85" s="22">
        <f t="shared" si="1"/>
        <v>0</v>
      </c>
    </row>
    <row r="86" spans="1:7" ht="20.25" customHeight="1">
      <c r="A86" s="20">
        <v>80</v>
      </c>
      <c r="B86" s="21"/>
      <c r="C86" s="21"/>
      <c r="D86" s="21"/>
      <c r="E86" s="21"/>
      <c r="F86" s="21"/>
      <c r="G86" s="22">
        <f t="shared" si="1"/>
        <v>0</v>
      </c>
    </row>
    <row r="87" spans="1:7" ht="20.25" customHeight="1">
      <c r="A87" s="20">
        <v>81</v>
      </c>
      <c r="B87" s="21"/>
      <c r="C87" s="21"/>
      <c r="D87" s="21"/>
      <c r="E87" s="21"/>
      <c r="F87" s="21"/>
      <c r="G87" s="22">
        <f t="shared" si="1"/>
        <v>0</v>
      </c>
    </row>
    <row r="88" spans="1:7" ht="20.25" customHeight="1">
      <c r="A88" s="20">
        <v>82</v>
      </c>
      <c r="B88" s="21"/>
      <c r="C88" s="21"/>
      <c r="D88" s="21"/>
      <c r="E88" s="21"/>
      <c r="F88" s="21"/>
      <c r="G88" s="22">
        <f t="shared" si="1"/>
        <v>0</v>
      </c>
    </row>
    <row r="89" spans="1:7" ht="20.25" customHeight="1">
      <c r="A89" s="20">
        <v>83</v>
      </c>
      <c r="B89" s="21"/>
      <c r="C89" s="21"/>
      <c r="D89" s="21"/>
      <c r="E89" s="21"/>
      <c r="F89" s="21"/>
      <c r="G89" s="22">
        <f t="shared" si="1"/>
        <v>0</v>
      </c>
    </row>
    <row r="90" spans="1:7" ht="20.25" customHeight="1">
      <c r="A90" s="20">
        <v>84</v>
      </c>
      <c r="B90" s="21"/>
      <c r="C90" s="21"/>
      <c r="D90" s="21"/>
      <c r="E90" s="21"/>
      <c r="F90" s="21"/>
      <c r="G90" s="22">
        <f t="shared" si="1"/>
        <v>0</v>
      </c>
    </row>
    <row r="91" spans="1:7" ht="20.25" customHeight="1">
      <c r="A91" s="20">
        <v>85</v>
      </c>
      <c r="B91" s="21"/>
      <c r="C91" s="21"/>
      <c r="D91" s="21"/>
      <c r="E91" s="21"/>
      <c r="F91" s="21"/>
      <c r="G91" s="22">
        <f t="shared" si="1"/>
        <v>0</v>
      </c>
    </row>
    <row r="92" spans="1:7" ht="20.25" customHeight="1">
      <c r="A92" s="20">
        <v>86</v>
      </c>
      <c r="B92" s="21"/>
      <c r="C92" s="21"/>
      <c r="D92" s="21"/>
      <c r="E92" s="21"/>
      <c r="F92" s="21"/>
      <c r="G92" s="22">
        <f t="shared" si="1"/>
        <v>0</v>
      </c>
    </row>
    <row r="93" spans="1:7" ht="20.25" customHeight="1">
      <c r="A93" s="20">
        <v>87</v>
      </c>
      <c r="B93" s="21"/>
      <c r="C93" s="21"/>
      <c r="D93" s="21"/>
      <c r="E93" s="21"/>
      <c r="F93" s="21"/>
      <c r="G93" s="22">
        <f t="shared" si="1"/>
        <v>0</v>
      </c>
    </row>
    <row r="94" spans="1:7" ht="20.25" customHeight="1">
      <c r="A94" s="20">
        <v>88</v>
      </c>
      <c r="B94" s="21"/>
      <c r="C94" s="21"/>
      <c r="D94" s="21"/>
      <c r="E94" s="21"/>
      <c r="F94" s="21"/>
      <c r="G94" s="22">
        <f t="shared" si="1"/>
        <v>0</v>
      </c>
    </row>
    <row r="95" spans="1:7" ht="20.25" customHeight="1">
      <c r="A95" s="20">
        <v>89</v>
      </c>
      <c r="B95" s="21"/>
      <c r="C95" s="21"/>
      <c r="D95" s="21"/>
      <c r="E95" s="21"/>
      <c r="F95" s="21"/>
      <c r="G95" s="22">
        <f t="shared" si="1"/>
        <v>0</v>
      </c>
    </row>
    <row r="96" spans="1:7" ht="20.25" customHeight="1">
      <c r="A96" s="20">
        <v>90</v>
      </c>
      <c r="B96" s="21"/>
      <c r="C96" s="21"/>
      <c r="D96" s="21"/>
      <c r="E96" s="21"/>
      <c r="F96" s="21"/>
      <c r="G96" s="22">
        <f t="shared" si="1"/>
        <v>0</v>
      </c>
    </row>
    <row r="97" spans="1:7" ht="20.25" customHeight="1">
      <c r="A97" s="20">
        <v>91</v>
      </c>
      <c r="B97" s="21"/>
      <c r="C97" s="21"/>
      <c r="D97" s="21"/>
      <c r="E97" s="21"/>
      <c r="F97" s="21"/>
      <c r="G97" s="22">
        <f t="shared" si="1"/>
        <v>0</v>
      </c>
    </row>
    <row r="98" spans="1:7" ht="20.25" customHeight="1">
      <c r="A98" s="20">
        <v>92</v>
      </c>
      <c r="B98" s="21"/>
      <c r="C98" s="21"/>
      <c r="D98" s="21"/>
      <c r="E98" s="21"/>
      <c r="F98" s="21"/>
      <c r="G98" s="22">
        <f t="shared" si="1"/>
        <v>0</v>
      </c>
    </row>
    <row r="99" spans="1:7" ht="20.25" customHeight="1">
      <c r="A99" s="20">
        <v>93</v>
      </c>
      <c r="B99" s="21"/>
      <c r="C99" s="21"/>
      <c r="D99" s="21"/>
      <c r="E99" s="21"/>
      <c r="F99" s="21"/>
      <c r="G99" s="22">
        <f t="shared" si="1"/>
        <v>0</v>
      </c>
    </row>
    <row r="100" spans="1:7" ht="20.25" customHeight="1">
      <c r="A100" s="20">
        <v>94</v>
      </c>
      <c r="B100" s="21"/>
      <c r="C100" s="21"/>
      <c r="D100" s="21"/>
      <c r="E100" s="21"/>
      <c r="F100" s="21"/>
      <c r="G100" s="22">
        <f t="shared" si="1"/>
        <v>0</v>
      </c>
    </row>
    <row r="101" spans="1:7" ht="20.25" customHeight="1">
      <c r="A101" s="20">
        <v>95</v>
      </c>
      <c r="B101" s="21"/>
      <c r="C101" s="21"/>
      <c r="D101" s="21"/>
      <c r="E101" s="21"/>
      <c r="F101" s="21"/>
      <c r="G101" s="22">
        <f t="shared" si="1"/>
        <v>0</v>
      </c>
    </row>
    <row r="102" spans="1:7" ht="20.25" customHeight="1">
      <c r="A102" s="20">
        <v>96</v>
      </c>
      <c r="B102" s="21"/>
      <c r="C102" s="21"/>
      <c r="D102" s="21"/>
      <c r="E102" s="21"/>
      <c r="F102" s="21"/>
      <c r="G102" s="22">
        <f t="shared" si="1"/>
        <v>0</v>
      </c>
    </row>
    <row r="103" spans="1:7" ht="20.25" customHeight="1">
      <c r="A103" s="20">
        <v>97</v>
      </c>
      <c r="B103" s="21"/>
      <c r="C103" s="21"/>
      <c r="D103" s="21"/>
      <c r="E103" s="21"/>
      <c r="F103" s="21"/>
      <c r="G103" s="22">
        <f t="shared" si="1"/>
        <v>0</v>
      </c>
    </row>
    <row r="104" spans="1:7" ht="20.25" customHeight="1">
      <c r="A104" s="20">
        <v>98</v>
      </c>
      <c r="B104" s="21"/>
      <c r="C104" s="21"/>
      <c r="D104" s="21"/>
      <c r="E104" s="21"/>
      <c r="F104" s="21"/>
      <c r="G104" s="22">
        <f t="shared" si="1"/>
        <v>0</v>
      </c>
    </row>
    <row r="105" spans="1:7" ht="20.25" customHeight="1">
      <c r="A105" s="20">
        <v>99</v>
      </c>
      <c r="B105" s="21"/>
      <c r="C105" s="21"/>
      <c r="D105" s="21"/>
      <c r="E105" s="21"/>
      <c r="F105" s="21"/>
      <c r="G105" s="22">
        <f t="shared" si="1"/>
        <v>0</v>
      </c>
    </row>
    <row r="106" spans="1:7" ht="20.25" customHeight="1">
      <c r="A106" s="20">
        <v>100</v>
      </c>
      <c r="B106" s="21"/>
      <c r="C106" s="21"/>
      <c r="D106" s="21"/>
      <c r="E106" s="21"/>
      <c r="F106" s="21"/>
      <c r="G106" s="22">
        <f t="shared" si="1"/>
        <v>0</v>
      </c>
    </row>
  </sheetData>
  <sheetProtection algorithmName="SHA-512" hashValue="DLMIEau0Zvb7s9+GVC6N7sYNNhhvk8g7bvNC5gadxHXsX6l/OYdOh4sBSx2n/Cym2YrA/1lu+rWRA3qCwUSxlQ==" saltValue="rPWECnIrtjbTf75AnSf/3g==" spinCount="100000" sheet="1" objects="1" scenarios="1"/>
  <mergeCells count="7">
    <mergeCell ref="A1:G1"/>
    <mergeCell ref="A3:A5"/>
    <mergeCell ref="B3:B5"/>
    <mergeCell ref="C3:C5"/>
    <mergeCell ref="D3:D5"/>
    <mergeCell ref="E3:E4"/>
    <mergeCell ref="F3:G4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EE4211-FE8E-400E-9975-8C7B900EE578}">
  <sheetPr>
    <tabColor theme="9"/>
  </sheetPr>
  <dimension ref="A1:W112"/>
  <sheetViews>
    <sheetView workbookViewId="0" topLeftCell="A1">
      <pane xSplit="6" ySplit="11" topLeftCell="G12" activePane="bottomRight" state="frozen"/>
      <selection pane="topLeft" activeCell="B7" sqref="B7"/>
      <selection pane="topRight" activeCell="B7" sqref="B7"/>
      <selection pane="bottomLeft" activeCell="B7" sqref="B7"/>
      <selection pane="bottomRight" activeCell="G13" sqref="G13"/>
    </sheetView>
  </sheetViews>
  <sheetFormatPr defaultColWidth="11.421875" defaultRowHeight="15"/>
  <cols>
    <col min="1" max="2" width="13.57421875" style="17" hidden="1" customWidth="1"/>
    <col min="3" max="3" width="10.140625" style="17" customWidth="1"/>
    <col min="4" max="4" width="27.140625" style="17" customWidth="1"/>
    <col min="5" max="5" width="20.7109375" style="17" customWidth="1"/>
    <col min="6" max="6" width="20.7109375" style="17" hidden="1" customWidth="1"/>
    <col min="7" max="8" width="10.8515625" style="17" customWidth="1"/>
    <col min="9" max="9" width="15.57421875" style="17" customWidth="1"/>
    <col min="10" max="11" width="10.8515625" style="17" customWidth="1"/>
    <col min="12" max="12" width="7.8515625" style="67" customWidth="1"/>
    <col min="13" max="14" width="10.8515625" style="17" customWidth="1"/>
    <col min="15" max="15" width="15.57421875" style="17" customWidth="1"/>
    <col min="16" max="17" width="10.8515625" style="17" customWidth="1"/>
    <col min="18" max="18" width="7.8515625" style="67" customWidth="1"/>
    <col min="19" max="19" width="11.140625" style="17" customWidth="1"/>
    <col min="20" max="20" width="9.140625" style="17" hidden="1" customWidth="1"/>
    <col min="21" max="21" width="9.140625" style="17" customWidth="1"/>
    <col min="22" max="22" width="29.00390625" style="17" customWidth="1"/>
    <col min="23" max="23" width="14.8515625" style="17" customWidth="1"/>
    <col min="24" max="16384" width="11.421875" style="17" customWidth="1"/>
  </cols>
  <sheetData>
    <row r="1" spans="3:23" ht="21.75" customHeight="1"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</row>
    <row r="2" spans="3:23" ht="23.25">
      <c r="C2" s="140" t="s">
        <v>61</v>
      </c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</row>
    <row r="3" spans="3:23" s="27" customFormat="1" ht="35.25">
      <c r="C3" s="141" t="s">
        <v>25</v>
      </c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</row>
    <row r="4" spans="2:23" s="28" customFormat="1" ht="17.25" customHeight="1">
      <c r="B4" s="142" t="s">
        <v>60</v>
      </c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</row>
    <row r="5" spans="2:23" s="28" customFormat="1" ht="17.25" customHeight="1"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</row>
    <row r="6" spans="2:23" s="15" customFormat="1" ht="17.25" customHeight="1">
      <c r="B6" s="143" t="s">
        <v>81</v>
      </c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</row>
    <row r="7" spans="1:23" ht="18.75" customHeight="1">
      <c r="A7" s="126" t="s">
        <v>1</v>
      </c>
      <c r="B7" s="126" t="s">
        <v>24</v>
      </c>
      <c r="C7" s="127" t="s">
        <v>57</v>
      </c>
      <c r="D7" s="130" t="s">
        <v>0</v>
      </c>
      <c r="E7" s="133" t="s">
        <v>20</v>
      </c>
      <c r="F7" s="115" t="s">
        <v>70</v>
      </c>
      <c r="G7" s="154"/>
      <c r="H7" s="154"/>
      <c r="I7" s="154"/>
      <c r="J7" s="154"/>
      <c r="K7" s="154"/>
      <c r="L7" s="155"/>
      <c r="M7" s="150"/>
      <c r="N7" s="150"/>
      <c r="O7" s="150"/>
      <c r="P7" s="150"/>
      <c r="Q7" s="150"/>
      <c r="R7" s="151"/>
      <c r="S7" s="118" t="s">
        <v>4</v>
      </c>
      <c r="T7" s="152" t="s">
        <v>24</v>
      </c>
      <c r="U7" s="118" t="s">
        <v>15</v>
      </c>
      <c r="V7" s="118" t="s">
        <v>1</v>
      </c>
      <c r="W7" s="136" t="s">
        <v>26</v>
      </c>
    </row>
    <row r="8" spans="1:23" ht="15" customHeight="1">
      <c r="A8" s="120"/>
      <c r="B8" s="120"/>
      <c r="C8" s="128"/>
      <c r="D8" s="131"/>
      <c r="E8" s="134"/>
      <c r="F8" s="116"/>
      <c r="G8" s="125" t="s">
        <v>22</v>
      </c>
      <c r="H8" s="125" t="s">
        <v>63</v>
      </c>
      <c r="I8" s="124" t="s">
        <v>27</v>
      </c>
      <c r="J8" s="124" t="s">
        <v>28</v>
      </c>
      <c r="K8" s="124" t="s">
        <v>62</v>
      </c>
      <c r="L8" s="144" t="s">
        <v>2</v>
      </c>
      <c r="M8" s="122" t="s">
        <v>22</v>
      </c>
      <c r="N8" s="122" t="s">
        <v>63</v>
      </c>
      <c r="O8" s="123" t="s">
        <v>27</v>
      </c>
      <c r="P8" s="123" t="s">
        <v>28</v>
      </c>
      <c r="Q8" s="123" t="s">
        <v>62</v>
      </c>
      <c r="R8" s="147" t="s">
        <v>3</v>
      </c>
      <c r="S8" s="119"/>
      <c r="T8" s="153"/>
      <c r="U8" s="119"/>
      <c r="V8" s="119"/>
      <c r="W8" s="137"/>
    </row>
    <row r="9" spans="1:23" ht="15" customHeight="1">
      <c r="A9" s="121"/>
      <c r="B9" s="121"/>
      <c r="C9" s="129"/>
      <c r="D9" s="132"/>
      <c r="E9" s="135"/>
      <c r="F9" s="117"/>
      <c r="G9" s="125"/>
      <c r="H9" s="125"/>
      <c r="I9" s="124"/>
      <c r="J9" s="124"/>
      <c r="K9" s="124"/>
      <c r="L9" s="145"/>
      <c r="M9" s="122"/>
      <c r="N9" s="122"/>
      <c r="O9" s="123"/>
      <c r="P9" s="123"/>
      <c r="Q9" s="123"/>
      <c r="R9" s="148"/>
      <c r="S9" s="156"/>
      <c r="T9" s="2" t="s">
        <v>4</v>
      </c>
      <c r="U9" s="69" t="s">
        <v>7</v>
      </c>
      <c r="V9" s="120"/>
      <c r="W9" s="137"/>
    </row>
    <row r="10" spans="1:23" s="18" customFormat="1" ht="103.5" customHeight="1">
      <c r="A10" s="29"/>
      <c r="B10" s="30"/>
      <c r="C10" s="71"/>
      <c r="D10" s="72"/>
      <c r="E10" s="72"/>
      <c r="F10" s="73"/>
      <c r="G10" s="75" t="s">
        <v>65</v>
      </c>
      <c r="H10" s="76" t="s">
        <v>64</v>
      </c>
      <c r="I10" s="75" t="s">
        <v>66</v>
      </c>
      <c r="J10" s="75" t="s">
        <v>69</v>
      </c>
      <c r="K10" s="76" t="s">
        <v>79</v>
      </c>
      <c r="L10" s="146"/>
      <c r="M10" s="75" t="s">
        <v>65</v>
      </c>
      <c r="N10" s="76" t="s">
        <v>64</v>
      </c>
      <c r="O10" s="75" t="s">
        <v>66</v>
      </c>
      <c r="P10" s="75" t="s">
        <v>69</v>
      </c>
      <c r="Q10" s="76" t="s">
        <v>79</v>
      </c>
      <c r="R10" s="149"/>
      <c r="S10" s="166">
        <f>MAX($S$13:$S$112)</f>
        <v>0</v>
      </c>
      <c r="T10" s="74"/>
      <c r="U10" s="74" t="s">
        <v>6</v>
      </c>
      <c r="V10" s="121"/>
      <c r="W10" s="138"/>
    </row>
    <row r="11" spans="1:23" s="18" customFormat="1" ht="31.5" customHeight="1">
      <c r="A11" s="31"/>
      <c r="B11" s="32"/>
      <c r="C11" s="33"/>
      <c r="D11" s="34"/>
      <c r="E11" s="34"/>
      <c r="F11" s="35"/>
      <c r="G11" s="80" t="s">
        <v>29</v>
      </c>
      <c r="H11" s="80"/>
      <c r="I11" s="80" t="s">
        <v>35</v>
      </c>
      <c r="J11" s="80" t="s">
        <v>36</v>
      </c>
      <c r="K11" s="36"/>
      <c r="L11" s="79"/>
      <c r="M11" s="80" t="s">
        <v>29</v>
      </c>
      <c r="N11" s="80"/>
      <c r="O11" s="80" t="s">
        <v>35</v>
      </c>
      <c r="P11" s="81" t="s">
        <v>36</v>
      </c>
      <c r="Q11" s="78"/>
      <c r="R11" s="77"/>
      <c r="S11" s="31"/>
      <c r="T11" s="31"/>
      <c r="U11" s="31"/>
      <c r="V11" s="1"/>
      <c r="W11" s="3"/>
    </row>
    <row r="12" spans="1:23" s="46" customFormat="1" ht="15">
      <c r="A12" s="37">
        <f>V12</f>
        <v>0</v>
      </c>
      <c r="B12" s="38"/>
      <c r="C12" s="39" t="str">
        <f>'Équipes 2e cycle'!$A6</f>
        <v>ex.</v>
      </c>
      <c r="D12" s="40" t="str">
        <f>VLOOKUP($C12,'Équipes 2e cycle'!$A$6:$G$200,2,FALSE)</f>
        <v>Alexandre et Florence</v>
      </c>
      <c r="E12" s="40" t="str">
        <f>VLOOKUP($C12,'Équipes 2e cycle'!$A$6:$G$200,3,FALSE)</f>
        <v>La Grande Hermine</v>
      </c>
      <c r="F12" s="41" t="str">
        <f>VLOOKUP($C12,'Équipes 2e cycle'!$A$6:$G$200,4,FALSE)</f>
        <v>Polyvalente XYZ</v>
      </c>
      <c r="G12" s="40">
        <v>400</v>
      </c>
      <c r="H12" s="40"/>
      <c r="I12" s="40">
        <v>20</v>
      </c>
      <c r="J12" s="40">
        <f>VLOOKUP($C12,'Équipes 2e cycle'!$A$6:$G$200,5,FALSE)</f>
        <v>10</v>
      </c>
      <c r="K12" s="40"/>
      <c r="L12" s="83">
        <f>_xlfn.IFERROR(70*(1-IF(OR(G12="",G12&gt;1000,AND(G12&gt;500,H12="x")),1000,IF(H12="x",2,1)*G12)/1000)+30*IF(OR(I12&lt;10,K12="x"),0,J12/(I12-3)),0)</f>
        <v>59.64705882352941</v>
      </c>
      <c r="M12" s="40">
        <v>620</v>
      </c>
      <c r="N12" s="40" t="s">
        <v>71</v>
      </c>
      <c r="O12" s="40">
        <v>30</v>
      </c>
      <c r="P12" s="40">
        <f>VLOOKUP($C12,'Équipes 2e cycle'!$A$6:$G$200,5,FALSE)</f>
        <v>10</v>
      </c>
      <c r="Q12" s="40"/>
      <c r="R12" s="83">
        <f>_xlfn.IFERROR(70*(1-IF(OR(M12="",M12&gt;1000,AND(M12&gt;500,N12="x")),1000,IF(N12="x",2,1)*M12)/1000)+30*IF(OR(O12&lt;10,Q12="x"),0,P12/(O12-3)),0)</f>
        <v>11.11111111111111</v>
      </c>
      <c r="S12" s="42">
        <f>_xlfn.IFERROR($L12+$R12,"")</f>
        <v>70.75816993464052</v>
      </c>
      <c r="T12" s="43"/>
      <c r="U12" s="43">
        <f>VLOOKUP($C12,'Équipes 2e cycle'!$A$6:$G$200,7,FALSE)</f>
        <v>11.25</v>
      </c>
      <c r="V12" s="44"/>
      <c r="W12" s="45"/>
    </row>
    <row r="13" spans="1:23" ht="24" customHeight="1">
      <c r="A13" s="47">
        <f>V13</f>
        <v>9.9E-05</v>
      </c>
      <c r="B13" s="48">
        <f>T13</f>
        <v>0.00099</v>
      </c>
      <c r="C13" s="49">
        <f>'Équipes 2e cycle'!$A7</f>
        <v>1</v>
      </c>
      <c r="D13" s="18">
        <f>VLOOKUP($C13,'Équipes 2e cycle'!$A$7:$G$200,2,FALSE)</f>
        <v>0</v>
      </c>
      <c r="E13" s="18">
        <f>VLOOKUP($C13,'Équipes 2e cycle'!$A$7:$G$200,3,FALSE)</f>
        <v>0</v>
      </c>
      <c r="F13" s="50">
        <f>VLOOKUP($C13,'Équipes 2e cycle'!$A$7:$G$200,4,FALSE)</f>
        <v>0</v>
      </c>
      <c r="G13" s="51"/>
      <c r="H13" s="51"/>
      <c r="I13" s="52"/>
      <c r="J13" s="17">
        <f>VLOOKUP($C13,'Équipes 2e cycle'!$A$6:$G$200,5,FALSE)</f>
        <v>0</v>
      </c>
      <c r="K13" s="52"/>
      <c r="L13" s="82">
        <f>_xlfn.IFERROR(70*(1-IF(OR(G13="",G13&gt;1000,AND(G13&gt;500,H13="x")),1000,IF(H13="x",2,1)*G13)/1000)+30*IF(OR(I13&lt;10,K13="x"),0,J13/(I13-3)),0)</f>
        <v>0</v>
      </c>
      <c r="M13" s="51"/>
      <c r="N13" s="51"/>
      <c r="O13" s="52"/>
      <c r="P13" s="17">
        <f>VLOOKUP($C13,'Équipes 2e cycle'!$A$6:$G$200,5,FALSE)</f>
        <v>0</v>
      </c>
      <c r="Q13" s="52"/>
      <c r="R13" s="82">
        <f>_xlfn.IFERROR(70*(1-IF(OR(M13="",M13&gt;1000,AND(M13&gt;500,N13="x")),1000,IF(N13="x",2,1)*M13)/1000)+30*IF(OR(O13&lt;10,Q13="x"),0,P13/(O13-3)),0)</f>
        <v>0</v>
      </c>
      <c r="S13" s="53">
        <f aca="true" t="shared" si="0" ref="S13:S111">_xlfn.IFERROR($L13+$R13,"")</f>
        <v>0</v>
      </c>
      <c r="T13" s="53">
        <f aca="true" t="shared" si="1" ref="T13:T76">$S13+(100-$C13)/100000</f>
        <v>0.00099</v>
      </c>
      <c r="U13" s="54">
        <f>VLOOKUP($C13,'Équipes 2e cycle'!$A$6:$G$200,7,FALSE)</f>
        <v>0</v>
      </c>
      <c r="V13" s="54">
        <f aca="true" t="shared" si="2" ref="V13:V76">_xlfn.IFERROR((85*$S13/$S$10+$U13)+IF($W13="",0,1/$W13/1000),0)+(100-$C13)/1000000</f>
        <v>9.9E-05</v>
      </c>
      <c r="W13" s="55"/>
    </row>
    <row r="14" spans="1:23" ht="24" customHeight="1">
      <c r="A14" s="47">
        <f aca="true" t="shared" si="3" ref="A14:A77">V14</f>
        <v>9.8E-05</v>
      </c>
      <c r="B14" s="48">
        <f aca="true" t="shared" si="4" ref="B14:B77">T14</f>
        <v>0.00098</v>
      </c>
      <c r="C14" s="49">
        <f>'Équipes 2e cycle'!$A8</f>
        <v>2</v>
      </c>
      <c r="D14" s="18">
        <f>VLOOKUP($C14,'Équipes 2e cycle'!$A$7:$G$200,2,FALSE)</f>
        <v>0</v>
      </c>
      <c r="E14" s="18">
        <f>VLOOKUP($C14,'Équipes 2e cycle'!$A$7:$G$200,3,FALSE)</f>
        <v>0</v>
      </c>
      <c r="F14" s="50">
        <f>VLOOKUP($C14,'Équipes 2e cycle'!$A$7:$G$200,4,FALSE)</f>
        <v>0</v>
      </c>
      <c r="G14" s="51"/>
      <c r="H14" s="51"/>
      <c r="I14" s="52"/>
      <c r="J14" s="17">
        <f>VLOOKUP($C14,'Équipes 2e cycle'!$A$6:$G$200,5,FALSE)</f>
        <v>0</v>
      </c>
      <c r="K14" s="52"/>
      <c r="L14" s="82">
        <f aca="true" t="shared" si="5" ref="L14:L77">_xlfn.IFERROR(70*(1-IF(OR(G14="",G14&gt;1000,AND(G14&gt;500,H14="x")),1000,IF(H14="x",2,1)*G14)/1000)+30*IF(OR(I14&lt;10,K14="x"),0,J14/(I14-3)),0)</f>
        <v>0</v>
      </c>
      <c r="M14" s="51"/>
      <c r="N14" s="51"/>
      <c r="O14" s="52"/>
      <c r="P14" s="17">
        <f>VLOOKUP($C14,'Équipes 2e cycle'!$A$6:$G$200,5,FALSE)</f>
        <v>0</v>
      </c>
      <c r="Q14" s="52"/>
      <c r="R14" s="82">
        <f aca="true" t="shared" si="6" ref="R14:R77">_xlfn.IFERROR(70*(1-IF(OR(M14="",M14&gt;1000,AND(M14&gt;500,N14="x")),1000,IF(N14="x",2,1)*M14)/1000)+30*IF(OR(O14&lt;10,Q14="x"),0,P14/(O14-3)),0)</f>
        <v>0</v>
      </c>
      <c r="S14" s="53">
        <f t="shared" si="0"/>
        <v>0</v>
      </c>
      <c r="T14" s="53">
        <f t="shared" si="1"/>
        <v>0.00098</v>
      </c>
      <c r="U14" s="54">
        <f>VLOOKUP($C14,'Équipes 2e cycle'!$A$6:$G$200,7,FALSE)</f>
        <v>0</v>
      </c>
      <c r="V14" s="54">
        <f t="shared" si="2"/>
        <v>9.8E-05</v>
      </c>
      <c r="W14" s="55"/>
    </row>
    <row r="15" spans="1:23" ht="24" customHeight="1">
      <c r="A15" s="47">
        <f t="shared" si="3"/>
        <v>9.7E-05</v>
      </c>
      <c r="B15" s="48">
        <f t="shared" si="4"/>
        <v>0.00097</v>
      </c>
      <c r="C15" s="49">
        <f>'Équipes 2e cycle'!$A9</f>
        <v>3</v>
      </c>
      <c r="D15" s="18">
        <f>VLOOKUP($C15,'Équipes 2e cycle'!$A$7:$G$200,2,FALSE)</f>
        <v>0</v>
      </c>
      <c r="E15" s="18">
        <f>VLOOKUP($C15,'Équipes 2e cycle'!$A$7:$G$200,3,FALSE)</f>
        <v>0</v>
      </c>
      <c r="F15" s="50">
        <f>VLOOKUP($C15,'Équipes 2e cycle'!$A$7:$G$200,4,FALSE)</f>
        <v>0</v>
      </c>
      <c r="G15" s="51"/>
      <c r="H15" s="51"/>
      <c r="I15" s="52"/>
      <c r="J15" s="17">
        <f>VLOOKUP($C15,'Équipes 2e cycle'!$A$6:$G$200,5,FALSE)</f>
        <v>0</v>
      </c>
      <c r="K15" s="52"/>
      <c r="L15" s="82">
        <f t="shared" si="5"/>
        <v>0</v>
      </c>
      <c r="M15" s="51"/>
      <c r="N15" s="51"/>
      <c r="O15" s="52"/>
      <c r="P15" s="17">
        <f>VLOOKUP($C15,'Équipes 2e cycle'!$A$6:$G$200,5,FALSE)</f>
        <v>0</v>
      </c>
      <c r="Q15" s="52"/>
      <c r="R15" s="82">
        <f t="shared" si="6"/>
        <v>0</v>
      </c>
      <c r="S15" s="53">
        <f t="shared" si="0"/>
        <v>0</v>
      </c>
      <c r="T15" s="53">
        <f t="shared" si="1"/>
        <v>0.00097</v>
      </c>
      <c r="U15" s="54">
        <f>VLOOKUP($C15,'Équipes 2e cycle'!$A$6:$G$200,7,FALSE)</f>
        <v>0</v>
      </c>
      <c r="V15" s="54">
        <f t="shared" si="2"/>
        <v>9.7E-05</v>
      </c>
      <c r="W15" s="55"/>
    </row>
    <row r="16" spans="1:23" ht="24" customHeight="1">
      <c r="A16" s="47">
        <f t="shared" si="3"/>
        <v>9.6E-05</v>
      </c>
      <c r="B16" s="48">
        <f t="shared" si="4"/>
        <v>0.00096</v>
      </c>
      <c r="C16" s="49">
        <f>'Équipes 2e cycle'!$A10</f>
        <v>4</v>
      </c>
      <c r="D16" s="18">
        <f>VLOOKUP($C16,'Équipes 2e cycle'!$A$7:$G$200,2,FALSE)</f>
        <v>0</v>
      </c>
      <c r="E16" s="18">
        <f>VLOOKUP($C16,'Équipes 2e cycle'!$A$7:$G$200,3,FALSE)</f>
        <v>0</v>
      </c>
      <c r="F16" s="50">
        <f>VLOOKUP($C16,'Équipes 2e cycle'!$A$7:$G$200,4,FALSE)</f>
        <v>0</v>
      </c>
      <c r="G16" s="51"/>
      <c r="H16" s="51"/>
      <c r="I16" s="52"/>
      <c r="J16" s="17">
        <f>VLOOKUP($C16,'Équipes 2e cycle'!$A$6:$G$200,5,FALSE)</f>
        <v>0</v>
      </c>
      <c r="K16" s="52"/>
      <c r="L16" s="82">
        <f t="shared" si="5"/>
        <v>0</v>
      </c>
      <c r="M16" s="51"/>
      <c r="N16" s="51"/>
      <c r="O16" s="52"/>
      <c r="P16" s="17">
        <f>VLOOKUP($C16,'Équipes 2e cycle'!$A$6:$G$200,5,FALSE)</f>
        <v>0</v>
      </c>
      <c r="Q16" s="52"/>
      <c r="R16" s="82">
        <f t="shared" si="6"/>
        <v>0</v>
      </c>
      <c r="S16" s="53">
        <f t="shared" si="0"/>
        <v>0</v>
      </c>
      <c r="T16" s="53">
        <f t="shared" si="1"/>
        <v>0.00096</v>
      </c>
      <c r="U16" s="54">
        <f>VLOOKUP($C16,'Équipes 2e cycle'!$A$6:$G$200,7,FALSE)</f>
        <v>0</v>
      </c>
      <c r="V16" s="54">
        <f t="shared" si="2"/>
        <v>9.6E-05</v>
      </c>
      <c r="W16" s="55"/>
    </row>
    <row r="17" spans="1:23" ht="24" customHeight="1">
      <c r="A17" s="47">
        <f t="shared" si="3"/>
        <v>9.5E-05</v>
      </c>
      <c r="B17" s="48">
        <f t="shared" si="4"/>
        <v>0.00095</v>
      </c>
      <c r="C17" s="49">
        <f>'Équipes 2e cycle'!$A11</f>
        <v>5</v>
      </c>
      <c r="D17" s="18">
        <f>VLOOKUP($C17,'Équipes 2e cycle'!$A$7:$G$200,2,FALSE)</f>
        <v>0</v>
      </c>
      <c r="E17" s="18">
        <f>VLOOKUP($C17,'Équipes 2e cycle'!$A$7:$G$200,3,FALSE)</f>
        <v>0</v>
      </c>
      <c r="F17" s="50">
        <f>VLOOKUP($C17,'Équipes 2e cycle'!$A$7:$G$200,4,FALSE)</f>
        <v>0</v>
      </c>
      <c r="G17" s="51"/>
      <c r="H17" s="51"/>
      <c r="I17" s="52"/>
      <c r="J17" s="17">
        <f>VLOOKUP($C17,'Équipes 2e cycle'!$A$6:$G$200,5,FALSE)</f>
        <v>0</v>
      </c>
      <c r="K17" s="52"/>
      <c r="L17" s="82">
        <f t="shared" si="5"/>
        <v>0</v>
      </c>
      <c r="M17" s="51"/>
      <c r="N17" s="51"/>
      <c r="O17" s="52"/>
      <c r="P17" s="17">
        <f>VLOOKUP($C17,'Équipes 2e cycle'!$A$6:$G$200,5,FALSE)</f>
        <v>0</v>
      </c>
      <c r="Q17" s="52"/>
      <c r="R17" s="82">
        <f t="shared" si="6"/>
        <v>0</v>
      </c>
      <c r="S17" s="53">
        <f t="shared" si="0"/>
        <v>0</v>
      </c>
      <c r="T17" s="53">
        <f t="shared" si="1"/>
        <v>0.00095</v>
      </c>
      <c r="U17" s="54">
        <f>VLOOKUP($C17,'Équipes 2e cycle'!$A$6:$G$200,7,FALSE)</f>
        <v>0</v>
      </c>
      <c r="V17" s="54">
        <f t="shared" si="2"/>
        <v>9.5E-05</v>
      </c>
      <c r="W17" s="55"/>
    </row>
    <row r="18" spans="1:23" ht="24" customHeight="1">
      <c r="A18" s="47">
        <f t="shared" si="3"/>
        <v>9.4E-05</v>
      </c>
      <c r="B18" s="48">
        <f t="shared" si="4"/>
        <v>0.00094</v>
      </c>
      <c r="C18" s="49">
        <f>'Équipes 2e cycle'!$A12</f>
        <v>6</v>
      </c>
      <c r="D18" s="18">
        <f>VLOOKUP($C18,'Équipes 2e cycle'!$A$7:$G$200,2,FALSE)</f>
        <v>0</v>
      </c>
      <c r="E18" s="18">
        <f>VLOOKUP($C18,'Équipes 2e cycle'!$A$7:$G$200,3,FALSE)</f>
        <v>0</v>
      </c>
      <c r="F18" s="50">
        <f>VLOOKUP($C18,'Équipes 2e cycle'!$A$7:$G$200,4,FALSE)</f>
        <v>0</v>
      </c>
      <c r="G18" s="51"/>
      <c r="H18" s="51"/>
      <c r="I18" s="52"/>
      <c r="J18" s="17">
        <f>VLOOKUP($C18,'Équipes 2e cycle'!$A$6:$G$200,5,FALSE)</f>
        <v>0</v>
      </c>
      <c r="K18" s="52"/>
      <c r="L18" s="82">
        <f t="shared" si="5"/>
        <v>0</v>
      </c>
      <c r="M18" s="51"/>
      <c r="N18" s="51"/>
      <c r="O18" s="52"/>
      <c r="P18" s="17">
        <f>VLOOKUP($C18,'Équipes 2e cycle'!$A$6:$G$200,5,FALSE)</f>
        <v>0</v>
      </c>
      <c r="Q18" s="52"/>
      <c r="R18" s="82">
        <f t="shared" si="6"/>
        <v>0</v>
      </c>
      <c r="S18" s="53">
        <f t="shared" si="0"/>
        <v>0</v>
      </c>
      <c r="T18" s="53">
        <f t="shared" si="1"/>
        <v>0.00094</v>
      </c>
      <c r="U18" s="54">
        <f>VLOOKUP($C18,'Équipes 2e cycle'!$A$6:$G$200,7,FALSE)</f>
        <v>0</v>
      </c>
      <c r="V18" s="54">
        <f t="shared" si="2"/>
        <v>9.4E-05</v>
      </c>
      <c r="W18" s="55"/>
    </row>
    <row r="19" spans="1:23" ht="24" customHeight="1">
      <c r="A19" s="47">
        <f t="shared" si="3"/>
        <v>9.3E-05</v>
      </c>
      <c r="B19" s="48">
        <f t="shared" si="4"/>
        <v>0.00093</v>
      </c>
      <c r="C19" s="49">
        <f>'Équipes 2e cycle'!$A13</f>
        <v>7</v>
      </c>
      <c r="D19" s="18">
        <f>VLOOKUP($C19,'Équipes 2e cycle'!$A$7:$G$200,2,FALSE)</f>
        <v>0</v>
      </c>
      <c r="E19" s="18">
        <f>VLOOKUP($C19,'Équipes 2e cycle'!$A$7:$G$200,3,FALSE)</f>
        <v>0</v>
      </c>
      <c r="F19" s="50">
        <f>VLOOKUP($C19,'Équipes 2e cycle'!$A$7:$G$200,4,FALSE)</f>
        <v>0</v>
      </c>
      <c r="G19" s="51"/>
      <c r="H19" s="51"/>
      <c r="I19" s="52"/>
      <c r="J19" s="17">
        <f>VLOOKUP($C19,'Équipes 2e cycle'!$A$6:$G$200,5,FALSE)</f>
        <v>0</v>
      </c>
      <c r="K19" s="52"/>
      <c r="L19" s="82">
        <f t="shared" si="5"/>
        <v>0</v>
      </c>
      <c r="M19" s="51"/>
      <c r="N19" s="51"/>
      <c r="O19" s="52"/>
      <c r="P19" s="17">
        <f>VLOOKUP($C19,'Équipes 2e cycle'!$A$6:$G$200,5,FALSE)</f>
        <v>0</v>
      </c>
      <c r="Q19" s="52"/>
      <c r="R19" s="82">
        <f t="shared" si="6"/>
        <v>0</v>
      </c>
      <c r="S19" s="53">
        <f t="shared" si="0"/>
        <v>0</v>
      </c>
      <c r="T19" s="53">
        <f t="shared" si="1"/>
        <v>0.00093</v>
      </c>
      <c r="U19" s="54">
        <f>VLOOKUP($C19,'Équipes 2e cycle'!$A$6:$G$200,7,FALSE)</f>
        <v>0</v>
      </c>
      <c r="V19" s="54">
        <f t="shared" si="2"/>
        <v>9.3E-05</v>
      </c>
      <c r="W19" s="55"/>
    </row>
    <row r="20" spans="1:23" ht="24" customHeight="1">
      <c r="A20" s="47">
        <f t="shared" si="3"/>
        <v>9.2E-05</v>
      </c>
      <c r="B20" s="48">
        <f t="shared" si="4"/>
        <v>0.00092</v>
      </c>
      <c r="C20" s="49">
        <f>'Équipes 2e cycle'!$A14</f>
        <v>8</v>
      </c>
      <c r="D20" s="18">
        <f>VLOOKUP($C20,'Équipes 2e cycle'!$A$7:$G$200,2,FALSE)</f>
        <v>0</v>
      </c>
      <c r="E20" s="18">
        <f>VLOOKUP($C20,'Équipes 2e cycle'!$A$7:$G$200,3,FALSE)</f>
        <v>0</v>
      </c>
      <c r="F20" s="50">
        <f>VLOOKUP($C20,'Équipes 2e cycle'!$A$7:$G$200,4,FALSE)</f>
        <v>0</v>
      </c>
      <c r="G20" s="51"/>
      <c r="H20" s="51"/>
      <c r="I20" s="52"/>
      <c r="J20" s="17">
        <f>VLOOKUP($C20,'Équipes 2e cycle'!$A$6:$G$200,5,FALSE)</f>
        <v>0</v>
      </c>
      <c r="K20" s="52"/>
      <c r="L20" s="82">
        <f t="shared" si="5"/>
        <v>0</v>
      </c>
      <c r="M20" s="51"/>
      <c r="N20" s="51"/>
      <c r="O20" s="52"/>
      <c r="P20" s="17">
        <f>VLOOKUP($C20,'Équipes 2e cycle'!$A$6:$G$200,5,FALSE)</f>
        <v>0</v>
      </c>
      <c r="Q20" s="52"/>
      <c r="R20" s="82">
        <f t="shared" si="6"/>
        <v>0</v>
      </c>
      <c r="S20" s="53">
        <f t="shared" si="0"/>
        <v>0</v>
      </c>
      <c r="T20" s="53">
        <f t="shared" si="1"/>
        <v>0.00092</v>
      </c>
      <c r="U20" s="54">
        <f>VLOOKUP($C20,'Équipes 2e cycle'!$A$6:$G$200,7,FALSE)</f>
        <v>0</v>
      </c>
      <c r="V20" s="54">
        <f t="shared" si="2"/>
        <v>9.2E-05</v>
      </c>
      <c r="W20" s="55"/>
    </row>
    <row r="21" spans="1:23" ht="24" customHeight="1">
      <c r="A21" s="47">
        <f t="shared" si="3"/>
        <v>9.1E-05</v>
      </c>
      <c r="B21" s="48">
        <f t="shared" si="4"/>
        <v>0.00091</v>
      </c>
      <c r="C21" s="49">
        <f>'Équipes 2e cycle'!$A15</f>
        <v>9</v>
      </c>
      <c r="D21" s="18">
        <f>VLOOKUP($C21,'Équipes 2e cycle'!$A$7:$G$200,2,FALSE)</f>
        <v>0</v>
      </c>
      <c r="E21" s="18">
        <f>VLOOKUP($C21,'Équipes 2e cycle'!$A$7:$G$200,3,FALSE)</f>
        <v>0</v>
      </c>
      <c r="F21" s="50">
        <f>VLOOKUP($C21,'Équipes 2e cycle'!$A$7:$G$200,4,FALSE)</f>
        <v>0</v>
      </c>
      <c r="G21" s="51"/>
      <c r="H21" s="51"/>
      <c r="I21" s="52"/>
      <c r="J21" s="17">
        <f>VLOOKUP($C21,'Équipes 2e cycle'!$A$6:$G$200,5,FALSE)</f>
        <v>0</v>
      </c>
      <c r="K21" s="52"/>
      <c r="L21" s="82">
        <f t="shared" si="5"/>
        <v>0</v>
      </c>
      <c r="M21" s="51"/>
      <c r="N21" s="51"/>
      <c r="O21" s="52"/>
      <c r="P21" s="17">
        <f>VLOOKUP($C21,'Équipes 2e cycle'!$A$6:$G$200,5,FALSE)</f>
        <v>0</v>
      </c>
      <c r="Q21" s="52"/>
      <c r="R21" s="82">
        <f t="shared" si="6"/>
        <v>0</v>
      </c>
      <c r="S21" s="53">
        <f t="shared" si="0"/>
        <v>0</v>
      </c>
      <c r="T21" s="53">
        <f t="shared" si="1"/>
        <v>0.00091</v>
      </c>
      <c r="U21" s="54">
        <f>VLOOKUP($C21,'Équipes 2e cycle'!$A$6:$G$200,7,FALSE)</f>
        <v>0</v>
      </c>
      <c r="V21" s="54">
        <f t="shared" si="2"/>
        <v>9.1E-05</v>
      </c>
      <c r="W21" s="55"/>
    </row>
    <row r="22" spans="1:23" ht="24" customHeight="1">
      <c r="A22" s="47">
        <f t="shared" si="3"/>
        <v>9E-05</v>
      </c>
      <c r="B22" s="48">
        <f t="shared" si="4"/>
        <v>0.0009</v>
      </c>
      <c r="C22" s="49">
        <f>'Équipes 2e cycle'!$A16</f>
        <v>10</v>
      </c>
      <c r="D22" s="18">
        <f>VLOOKUP($C22,'Équipes 2e cycle'!$A$7:$G$200,2,FALSE)</f>
        <v>0</v>
      </c>
      <c r="E22" s="18">
        <f>VLOOKUP($C22,'Équipes 2e cycle'!$A$7:$G$200,3,FALSE)</f>
        <v>0</v>
      </c>
      <c r="F22" s="50">
        <f>VLOOKUP($C22,'Équipes 2e cycle'!$A$7:$G$200,4,FALSE)</f>
        <v>0</v>
      </c>
      <c r="G22" s="51"/>
      <c r="H22" s="51"/>
      <c r="I22" s="52"/>
      <c r="J22" s="17">
        <f>VLOOKUP($C22,'Équipes 2e cycle'!$A$6:$G$200,5,FALSE)</f>
        <v>0</v>
      </c>
      <c r="K22" s="52"/>
      <c r="L22" s="82">
        <f t="shared" si="5"/>
        <v>0</v>
      </c>
      <c r="M22" s="51"/>
      <c r="N22" s="51"/>
      <c r="O22" s="52"/>
      <c r="P22" s="17">
        <f>VLOOKUP($C22,'Équipes 2e cycle'!$A$6:$G$200,5,FALSE)</f>
        <v>0</v>
      </c>
      <c r="Q22" s="52"/>
      <c r="R22" s="82">
        <f t="shared" si="6"/>
        <v>0</v>
      </c>
      <c r="S22" s="53">
        <f t="shared" si="0"/>
        <v>0</v>
      </c>
      <c r="T22" s="53">
        <f t="shared" si="1"/>
        <v>0.0009</v>
      </c>
      <c r="U22" s="54">
        <f>VLOOKUP($C22,'Équipes 2e cycle'!$A$6:$G$200,7,FALSE)</f>
        <v>0</v>
      </c>
      <c r="V22" s="54">
        <f t="shared" si="2"/>
        <v>9E-05</v>
      </c>
      <c r="W22" s="55"/>
    </row>
    <row r="23" spans="1:23" ht="24" customHeight="1">
      <c r="A23" s="47">
        <f t="shared" si="3"/>
        <v>8.9E-05</v>
      </c>
      <c r="B23" s="48">
        <f t="shared" si="4"/>
        <v>0.00089</v>
      </c>
      <c r="C23" s="49">
        <f>'Équipes 2e cycle'!$A17</f>
        <v>11</v>
      </c>
      <c r="D23" s="18">
        <f>VLOOKUP($C23,'Équipes 2e cycle'!$A$7:$G$200,2,FALSE)</f>
        <v>0</v>
      </c>
      <c r="E23" s="18">
        <f>VLOOKUP($C23,'Équipes 2e cycle'!$A$7:$G$200,3,FALSE)</f>
        <v>0</v>
      </c>
      <c r="F23" s="50">
        <f>VLOOKUP($C23,'Équipes 2e cycle'!$A$7:$G$200,4,FALSE)</f>
        <v>0</v>
      </c>
      <c r="G23" s="51"/>
      <c r="H23" s="51"/>
      <c r="I23" s="52"/>
      <c r="J23" s="17">
        <f>VLOOKUP($C23,'Équipes 2e cycle'!$A$6:$G$200,5,FALSE)</f>
        <v>0</v>
      </c>
      <c r="K23" s="52"/>
      <c r="L23" s="82">
        <f t="shared" si="5"/>
        <v>0</v>
      </c>
      <c r="M23" s="51"/>
      <c r="N23" s="51"/>
      <c r="O23" s="52"/>
      <c r="P23" s="17">
        <f>VLOOKUP($C23,'Équipes 2e cycle'!$A$6:$G$200,5,FALSE)</f>
        <v>0</v>
      </c>
      <c r="Q23" s="52"/>
      <c r="R23" s="82">
        <f t="shared" si="6"/>
        <v>0</v>
      </c>
      <c r="S23" s="53">
        <f t="shared" si="0"/>
        <v>0</v>
      </c>
      <c r="T23" s="53">
        <f t="shared" si="1"/>
        <v>0.00089</v>
      </c>
      <c r="U23" s="54">
        <f>VLOOKUP($C23,'Équipes 2e cycle'!$A$6:$G$200,7,FALSE)</f>
        <v>0</v>
      </c>
      <c r="V23" s="54">
        <f t="shared" si="2"/>
        <v>8.9E-05</v>
      </c>
      <c r="W23" s="55"/>
    </row>
    <row r="24" spans="1:23" ht="24" customHeight="1">
      <c r="A24" s="47">
        <f t="shared" si="3"/>
        <v>8.8E-05</v>
      </c>
      <c r="B24" s="48">
        <f t="shared" si="4"/>
        <v>0.00088</v>
      </c>
      <c r="C24" s="49">
        <f>'Équipes 2e cycle'!$A18</f>
        <v>12</v>
      </c>
      <c r="D24" s="18">
        <f>VLOOKUP($C24,'Équipes 2e cycle'!$A$7:$G$200,2,FALSE)</f>
        <v>0</v>
      </c>
      <c r="E24" s="18">
        <f>VLOOKUP($C24,'Équipes 2e cycle'!$A$7:$G$200,3,FALSE)</f>
        <v>0</v>
      </c>
      <c r="F24" s="50">
        <f>VLOOKUP($C24,'Équipes 2e cycle'!$A$7:$G$200,4,FALSE)</f>
        <v>0</v>
      </c>
      <c r="G24" s="51"/>
      <c r="H24" s="51"/>
      <c r="I24" s="52"/>
      <c r="J24" s="17">
        <f>VLOOKUP($C24,'Équipes 2e cycle'!$A$6:$G$200,5,FALSE)</f>
        <v>0</v>
      </c>
      <c r="K24" s="52"/>
      <c r="L24" s="82">
        <f t="shared" si="5"/>
        <v>0</v>
      </c>
      <c r="M24" s="51"/>
      <c r="N24" s="51"/>
      <c r="O24" s="52"/>
      <c r="P24" s="17">
        <f>VLOOKUP($C24,'Équipes 2e cycle'!$A$6:$G$200,5,FALSE)</f>
        <v>0</v>
      </c>
      <c r="Q24" s="52"/>
      <c r="R24" s="82">
        <f t="shared" si="6"/>
        <v>0</v>
      </c>
      <c r="S24" s="53">
        <f t="shared" si="0"/>
        <v>0</v>
      </c>
      <c r="T24" s="53">
        <f t="shared" si="1"/>
        <v>0.00088</v>
      </c>
      <c r="U24" s="54">
        <f>VLOOKUP($C24,'Équipes 2e cycle'!$A$6:$G$200,7,FALSE)</f>
        <v>0</v>
      </c>
      <c r="V24" s="54">
        <f t="shared" si="2"/>
        <v>8.8E-05</v>
      </c>
      <c r="W24" s="55"/>
    </row>
    <row r="25" spans="1:23" ht="24" customHeight="1">
      <c r="A25" s="47">
        <f t="shared" si="3"/>
        <v>8.7E-05</v>
      </c>
      <c r="B25" s="48">
        <f t="shared" si="4"/>
        <v>0.00087</v>
      </c>
      <c r="C25" s="49">
        <f>'Équipes 2e cycle'!$A19</f>
        <v>13</v>
      </c>
      <c r="D25" s="18">
        <f>VLOOKUP($C25,'Équipes 2e cycle'!$A$7:$G$200,2,FALSE)</f>
        <v>0</v>
      </c>
      <c r="E25" s="18">
        <f>VLOOKUP($C25,'Équipes 2e cycle'!$A$7:$G$200,3,FALSE)</f>
        <v>0</v>
      </c>
      <c r="F25" s="50">
        <f>VLOOKUP($C25,'Équipes 2e cycle'!$A$7:$G$200,4,FALSE)</f>
        <v>0</v>
      </c>
      <c r="G25" s="51"/>
      <c r="H25" s="51"/>
      <c r="I25" s="52"/>
      <c r="J25" s="17">
        <f>VLOOKUP($C25,'Équipes 2e cycle'!$A$6:$G$200,5,FALSE)</f>
        <v>0</v>
      </c>
      <c r="K25" s="52"/>
      <c r="L25" s="82">
        <f t="shared" si="5"/>
        <v>0</v>
      </c>
      <c r="M25" s="51"/>
      <c r="N25" s="51"/>
      <c r="O25" s="52"/>
      <c r="P25" s="17">
        <f>VLOOKUP($C25,'Équipes 2e cycle'!$A$6:$G$200,5,FALSE)</f>
        <v>0</v>
      </c>
      <c r="Q25" s="52"/>
      <c r="R25" s="82">
        <f t="shared" si="6"/>
        <v>0</v>
      </c>
      <c r="S25" s="53">
        <f t="shared" si="0"/>
        <v>0</v>
      </c>
      <c r="T25" s="53">
        <f t="shared" si="1"/>
        <v>0.00087</v>
      </c>
      <c r="U25" s="54">
        <f>VLOOKUP($C25,'Équipes 2e cycle'!$A$6:$G$200,7,FALSE)</f>
        <v>0</v>
      </c>
      <c r="V25" s="54">
        <f t="shared" si="2"/>
        <v>8.7E-05</v>
      </c>
      <c r="W25" s="55"/>
    </row>
    <row r="26" spans="1:23" ht="24" customHeight="1">
      <c r="A26" s="47">
        <f t="shared" si="3"/>
        <v>8.6E-05</v>
      </c>
      <c r="B26" s="48">
        <f t="shared" si="4"/>
        <v>0.00086</v>
      </c>
      <c r="C26" s="49">
        <f>'Équipes 2e cycle'!$A20</f>
        <v>14</v>
      </c>
      <c r="D26" s="18">
        <f>VLOOKUP($C26,'Équipes 2e cycle'!$A$7:$G$200,2,FALSE)</f>
        <v>0</v>
      </c>
      <c r="E26" s="18">
        <f>VLOOKUP($C26,'Équipes 2e cycle'!$A$7:$G$200,3,FALSE)</f>
        <v>0</v>
      </c>
      <c r="F26" s="50">
        <f>VLOOKUP($C26,'Équipes 2e cycle'!$A$7:$G$200,4,FALSE)</f>
        <v>0</v>
      </c>
      <c r="G26" s="51"/>
      <c r="H26" s="51"/>
      <c r="I26" s="52"/>
      <c r="J26" s="17">
        <f>VLOOKUP($C26,'Équipes 2e cycle'!$A$6:$G$200,5,FALSE)</f>
        <v>0</v>
      </c>
      <c r="K26" s="52"/>
      <c r="L26" s="82">
        <f t="shared" si="5"/>
        <v>0</v>
      </c>
      <c r="M26" s="51"/>
      <c r="N26" s="51"/>
      <c r="O26" s="52"/>
      <c r="P26" s="17">
        <f>VLOOKUP($C26,'Équipes 2e cycle'!$A$6:$G$200,5,FALSE)</f>
        <v>0</v>
      </c>
      <c r="Q26" s="52"/>
      <c r="R26" s="82">
        <f t="shared" si="6"/>
        <v>0</v>
      </c>
      <c r="S26" s="53">
        <f t="shared" si="0"/>
        <v>0</v>
      </c>
      <c r="T26" s="53">
        <f t="shared" si="1"/>
        <v>0.00086</v>
      </c>
      <c r="U26" s="54">
        <f>VLOOKUP($C26,'Équipes 2e cycle'!$A$6:$G$200,7,FALSE)</f>
        <v>0</v>
      </c>
      <c r="V26" s="54">
        <f t="shared" si="2"/>
        <v>8.6E-05</v>
      </c>
      <c r="W26" s="55"/>
    </row>
    <row r="27" spans="1:23" ht="24" customHeight="1">
      <c r="A27" s="47">
        <f t="shared" si="3"/>
        <v>8.5E-05</v>
      </c>
      <c r="B27" s="48">
        <f t="shared" si="4"/>
        <v>0.00085</v>
      </c>
      <c r="C27" s="49">
        <f>'Équipes 2e cycle'!$A21</f>
        <v>15</v>
      </c>
      <c r="D27" s="18">
        <f>VLOOKUP($C27,'Équipes 2e cycle'!$A$7:$G$200,2,FALSE)</f>
        <v>0</v>
      </c>
      <c r="E27" s="18">
        <f>VLOOKUP($C27,'Équipes 2e cycle'!$A$7:$G$200,3,FALSE)</f>
        <v>0</v>
      </c>
      <c r="F27" s="50">
        <f>VLOOKUP($C27,'Équipes 2e cycle'!$A$7:$G$200,4,FALSE)</f>
        <v>0</v>
      </c>
      <c r="G27" s="51"/>
      <c r="H27" s="51"/>
      <c r="I27" s="52"/>
      <c r="J27" s="17">
        <f>VLOOKUP($C27,'Équipes 2e cycle'!$A$6:$G$200,5,FALSE)</f>
        <v>0</v>
      </c>
      <c r="K27" s="52"/>
      <c r="L27" s="82">
        <f t="shared" si="5"/>
        <v>0</v>
      </c>
      <c r="M27" s="51"/>
      <c r="N27" s="51"/>
      <c r="O27" s="52"/>
      <c r="P27" s="17">
        <f>VLOOKUP($C27,'Équipes 2e cycle'!$A$6:$G$200,5,FALSE)</f>
        <v>0</v>
      </c>
      <c r="Q27" s="52"/>
      <c r="R27" s="82">
        <f t="shared" si="6"/>
        <v>0</v>
      </c>
      <c r="S27" s="53">
        <f t="shared" si="0"/>
        <v>0</v>
      </c>
      <c r="T27" s="53">
        <f t="shared" si="1"/>
        <v>0.00085</v>
      </c>
      <c r="U27" s="54">
        <f>VLOOKUP($C27,'Équipes 2e cycle'!$A$6:$G$200,7,FALSE)</f>
        <v>0</v>
      </c>
      <c r="V27" s="54">
        <f t="shared" si="2"/>
        <v>8.5E-05</v>
      </c>
      <c r="W27" s="55"/>
    </row>
    <row r="28" spans="1:23" ht="24" customHeight="1">
      <c r="A28" s="47">
        <f t="shared" si="3"/>
        <v>8.4E-05</v>
      </c>
      <c r="B28" s="48">
        <f t="shared" si="4"/>
        <v>0.00084</v>
      </c>
      <c r="C28" s="49">
        <f>'Équipes 2e cycle'!$A22</f>
        <v>16</v>
      </c>
      <c r="D28" s="18">
        <f>VLOOKUP($C28,'Équipes 2e cycle'!$A$7:$G$200,2,FALSE)</f>
        <v>0</v>
      </c>
      <c r="E28" s="18">
        <f>VLOOKUP($C28,'Équipes 2e cycle'!$A$7:$G$200,3,FALSE)</f>
        <v>0</v>
      </c>
      <c r="F28" s="50">
        <f>VLOOKUP($C28,'Équipes 2e cycle'!$A$7:$G$200,4,FALSE)</f>
        <v>0</v>
      </c>
      <c r="G28" s="51"/>
      <c r="H28" s="51"/>
      <c r="I28" s="52"/>
      <c r="J28" s="17">
        <f>VLOOKUP($C28,'Équipes 2e cycle'!$A$6:$G$200,5,FALSE)</f>
        <v>0</v>
      </c>
      <c r="K28" s="52"/>
      <c r="L28" s="82">
        <f t="shared" si="5"/>
        <v>0</v>
      </c>
      <c r="M28" s="51"/>
      <c r="N28" s="51"/>
      <c r="O28" s="52"/>
      <c r="P28" s="17">
        <f>VLOOKUP($C28,'Équipes 2e cycle'!$A$6:$G$200,5,FALSE)</f>
        <v>0</v>
      </c>
      <c r="Q28" s="52"/>
      <c r="R28" s="82">
        <f t="shared" si="6"/>
        <v>0</v>
      </c>
      <c r="S28" s="53">
        <f t="shared" si="0"/>
        <v>0</v>
      </c>
      <c r="T28" s="53">
        <f t="shared" si="1"/>
        <v>0.00084</v>
      </c>
      <c r="U28" s="54">
        <f>VLOOKUP($C28,'Équipes 2e cycle'!$A$6:$G$200,7,FALSE)</f>
        <v>0</v>
      </c>
      <c r="V28" s="54">
        <f t="shared" si="2"/>
        <v>8.4E-05</v>
      </c>
      <c r="W28" s="55"/>
    </row>
    <row r="29" spans="1:23" ht="24" customHeight="1">
      <c r="A29" s="47">
        <f t="shared" si="3"/>
        <v>8.3E-05</v>
      </c>
      <c r="B29" s="48">
        <f t="shared" si="4"/>
        <v>0.00083</v>
      </c>
      <c r="C29" s="49">
        <f>'Équipes 2e cycle'!$A23</f>
        <v>17</v>
      </c>
      <c r="D29" s="18">
        <f>VLOOKUP($C29,'Équipes 2e cycle'!$A$7:$G$200,2,FALSE)</f>
        <v>0</v>
      </c>
      <c r="E29" s="18">
        <f>VLOOKUP($C29,'Équipes 2e cycle'!$A$7:$G$200,3,FALSE)</f>
        <v>0</v>
      </c>
      <c r="F29" s="50">
        <f>VLOOKUP($C29,'Équipes 2e cycle'!$A$7:$G$200,4,FALSE)</f>
        <v>0</v>
      </c>
      <c r="G29" s="51"/>
      <c r="H29" s="51"/>
      <c r="I29" s="52"/>
      <c r="J29" s="17">
        <f>VLOOKUP($C29,'Équipes 2e cycle'!$A$6:$G$200,5,FALSE)</f>
        <v>0</v>
      </c>
      <c r="K29" s="52"/>
      <c r="L29" s="82">
        <f t="shared" si="5"/>
        <v>0</v>
      </c>
      <c r="M29" s="51"/>
      <c r="N29" s="51"/>
      <c r="O29" s="52"/>
      <c r="P29" s="17">
        <f>VLOOKUP($C29,'Équipes 2e cycle'!$A$6:$G$200,5,FALSE)</f>
        <v>0</v>
      </c>
      <c r="Q29" s="52"/>
      <c r="R29" s="82">
        <f t="shared" si="6"/>
        <v>0</v>
      </c>
      <c r="S29" s="53">
        <f t="shared" si="0"/>
        <v>0</v>
      </c>
      <c r="T29" s="53">
        <f t="shared" si="1"/>
        <v>0.00083</v>
      </c>
      <c r="U29" s="54">
        <f>VLOOKUP($C29,'Équipes 2e cycle'!$A$6:$G$200,7,FALSE)</f>
        <v>0</v>
      </c>
      <c r="V29" s="54">
        <f t="shared" si="2"/>
        <v>8.3E-05</v>
      </c>
      <c r="W29" s="55"/>
    </row>
    <row r="30" spans="1:23" ht="24" customHeight="1">
      <c r="A30" s="47">
        <f t="shared" si="3"/>
        <v>8.2E-05</v>
      </c>
      <c r="B30" s="48">
        <f t="shared" si="4"/>
        <v>0.00082</v>
      </c>
      <c r="C30" s="49">
        <f>'Équipes 2e cycle'!$A24</f>
        <v>18</v>
      </c>
      <c r="D30" s="18">
        <f>VLOOKUP($C30,'Équipes 2e cycle'!$A$7:$G$200,2,FALSE)</f>
        <v>0</v>
      </c>
      <c r="E30" s="18">
        <f>VLOOKUP($C30,'Équipes 2e cycle'!$A$7:$G$200,3,FALSE)</f>
        <v>0</v>
      </c>
      <c r="F30" s="50">
        <f>VLOOKUP($C30,'Équipes 2e cycle'!$A$7:$G$200,4,FALSE)</f>
        <v>0</v>
      </c>
      <c r="G30" s="51"/>
      <c r="H30" s="51"/>
      <c r="I30" s="52"/>
      <c r="J30" s="17">
        <f>VLOOKUP($C30,'Équipes 2e cycle'!$A$6:$G$200,5,FALSE)</f>
        <v>0</v>
      </c>
      <c r="K30" s="52"/>
      <c r="L30" s="82">
        <f t="shared" si="5"/>
        <v>0</v>
      </c>
      <c r="M30" s="51"/>
      <c r="N30" s="51"/>
      <c r="O30" s="52"/>
      <c r="P30" s="17">
        <f>VLOOKUP($C30,'Équipes 2e cycle'!$A$6:$G$200,5,FALSE)</f>
        <v>0</v>
      </c>
      <c r="Q30" s="52"/>
      <c r="R30" s="82">
        <f t="shared" si="6"/>
        <v>0</v>
      </c>
      <c r="S30" s="53">
        <f t="shared" si="0"/>
        <v>0</v>
      </c>
      <c r="T30" s="53">
        <f t="shared" si="1"/>
        <v>0.00082</v>
      </c>
      <c r="U30" s="54">
        <f>VLOOKUP($C30,'Équipes 2e cycle'!$A$6:$G$200,7,FALSE)</f>
        <v>0</v>
      </c>
      <c r="V30" s="54">
        <f t="shared" si="2"/>
        <v>8.2E-05</v>
      </c>
      <c r="W30" s="55"/>
    </row>
    <row r="31" spans="1:23" ht="24" customHeight="1">
      <c r="A31" s="47">
        <f t="shared" si="3"/>
        <v>8.1E-05</v>
      </c>
      <c r="B31" s="48">
        <f t="shared" si="4"/>
        <v>0.00081</v>
      </c>
      <c r="C31" s="49">
        <f>'Équipes 2e cycle'!$A25</f>
        <v>19</v>
      </c>
      <c r="D31" s="18">
        <f>VLOOKUP($C31,'Équipes 2e cycle'!$A$7:$G$200,2,FALSE)</f>
        <v>0</v>
      </c>
      <c r="E31" s="18">
        <f>VLOOKUP($C31,'Équipes 2e cycle'!$A$7:$G$200,3,FALSE)</f>
        <v>0</v>
      </c>
      <c r="F31" s="50">
        <f>VLOOKUP($C31,'Équipes 2e cycle'!$A$7:$G$200,4,FALSE)</f>
        <v>0</v>
      </c>
      <c r="G31" s="51"/>
      <c r="H31" s="51"/>
      <c r="I31" s="52"/>
      <c r="J31" s="17">
        <f>VLOOKUP($C31,'Équipes 2e cycle'!$A$6:$G$200,5,FALSE)</f>
        <v>0</v>
      </c>
      <c r="K31" s="52"/>
      <c r="L31" s="82">
        <f t="shared" si="5"/>
        <v>0</v>
      </c>
      <c r="M31" s="51"/>
      <c r="N31" s="51"/>
      <c r="O31" s="52"/>
      <c r="P31" s="17">
        <f>VLOOKUP($C31,'Équipes 2e cycle'!$A$6:$G$200,5,FALSE)</f>
        <v>0</v>
      </c>
      <c r="Q31" s="52"/>
      <c r="R31" s="82">
        <f t="shared" si="6"/>
        <v>0</v>
      </c>
      <c r="S31" s="53">
        <f t="shared" si="0"/>
        <v>0</v>
      </c>
      <c r="T31" s="53">
        <f t="shared" si="1"/>
        <v>0.00081</v>
      </c>
      <c r="U31" s="54">
        <f>VLOOKUP($C31,'Équipes 2e cycle'!$A$6:$G$200,7,FALSE)</f>
        <v>0</v>
      </c>
      <c r="V31" s="54">
        <f t="shared" si="2"/>
        <v>8.1E-05</v>
      </c>
      <c r="W31" s="55"/>
    </row>
    <row r="32" spans="1:23" ht="24" customHeight="1">
      <c r="A32" s="47">
        <f t="shared" si="3"/>
        <v>8E-05</v>
      </c>
      <c r="B32" s="48">
        <f t="shared" si="4"/>
        <v>0.0008</v>
      </c>
      <c r="C32" s="49">
        <f>'Équipes 2e cycle'!$A26</f>
        <v>20</v>
      </c>
      <c r="D32" s="18">
        <f>VLOOKUP($C32,'Équipes 2e cycle'!$A$7:$G$200,2,FALSE)</f>
        <v>0</v>
      </c>
      <c r="E32" s="18">
        <f>VLOOKUP($C32,'Équipes 2e cycle'!$A$7:$G$200,3,FALSE)</f>
        <v>0</v>
      </c>
      <c r="F32" s="50">
        <f>VLOOKUP($C32,'Équipes 2e cycle'!$A$7:$G$200,4,FALSE)</f>
        <v>0</v>
      </c>
      <c r="G32" s="51"/>
      <c r="H32" s="51"/>
      <c r="I32" s="52"/>
      <c r="J32" s="17">
        <f>VLOOKUP($C32,'Équipes 2e cycle'!$A$6:$G$200,5,FALSE)</f>
        <v>0</v>
      </c>
      <c r="K32" s="52"/>
      <c r="L32" s="82">
        <f t="shared" si="5"/>
        <v>0</v>
      </c>
      <c r="M32" s="51"/>
      <c r="N32" s="51"/>
      <c r="O32" s="52"/>
      <c r="P32" s="17">
        <f>VLOOKUP($C32,'Équipes 2e cycle'!$A$6:$G$200,5,FALSE)</f>
        <v>0</v>
      </c>
      <c r="Q32" s="52"/>
      <c r="R32" s="82">
        <f t="shared" si="6"/>
        <v>0</v>
      </c>
      <c r="S32" s="53">
        <f t="shared" si="0"/>
        <v>0</v>
      </c>
      <c r="T32" s="53">
        <f t="shared" si="1"/>
        <v>0.0008</v>
      </c>
      <c r="U32" s="54">
        <f>VLOOKUP($C32,'Équipes 2e cycle'!$A$6:$G$200,7,FALSE)</f>
        <v>0</v>
      </c>
      <c r="V32" s="54">
        <f t="shared" si="2"/>
        <v>8E-05</v>
      </c>
      <c r="W32" s="55"/>
    </row>
    <row r="33" spans="1:23" ht="24" customHeight="1">
      <c r="A33" s="47">
        <f t="shared" si="3"/>
        <v>7.9E-05</v>
      </c>
      <c r="B33" s="48">
        <f t="shared" si="4"/>
        <v>0.00079</v>
      </c>
      <c r="C33" s="49">
        <f>'Équipes 2e cycle'!$A27</f>
        <v>21</v>
      </c>
      <c r="D33" s="18">
        <f>VLOOKUP($C33,'Équipes 2e cycle'!$A$7:$G$200,2,FALSE)</f>
        <v>0</v>
      </c>
      <c r="E33" s="18">
        <f>VLOOKUP($C33,'Équipes 2e cycle'!$A$7:$G$200,3,FALSE)</f>
        <v>0</v>
      </c>
      <c r="F33" s="50">
        <f>VLOOKUP($C33,'Équipes 2e cycle'!$A$7:$G$200,4,FALSE)</f>
        <v>0</v>
      </c>
      <c r="G33" s="51"/>
      <c r="H33" s="51"/>
      <c r="I33" s="52"/>
      <c r="J33" s="17">
        <f>VLOOKUP($C33,'Équipes 2e cycle'!$A$6:$G$200,5,FALSE)</f>
        <v>0</v>
      </c>
      <c r="K33" s="52"/>
      <c r="L33" s="82">
        <f t="shared" si="5"/>
        <v>0</v>
      </c>
      <c r="M33" s="51"/>
      <c r="N33" s="51"/>
      <c r="O33" s="52"/>
      <c r="P33" s="17">
        <f>VLOOKUP($C33,'Équipes 2e cycle'!$A$6:$G$200,5,FALSE)</f>
        <v>0</v>
      </c>
      <c r="Q33" s="52"/>
      <c r="R33" s="82">
        <f t="shared" si="6"/>
        <v>0</v>
      </c>
      <c r="S33" s="53">
        <f t="shared" si="0"/>
        <v>0</v>
      </c>
      <c r="T33" s="53">
        <f t="shared" si="1"/>
        <v>0.00079</v>
      </c>
      <c r="U33" s="54">
        <f>VLOOKUP($C33,'Équipes 2e cycle'!$A$6:$G$200,7,FALSE)</f>
        <v>0</v>
      </c>
      <c r="V33" s="54">
        <f t="shared" si="2"/>
        <v>7.9E-05</v>
      </c>
      <c r="W33" s="55"/>
    </row>
    <row r="34" spans="1:23" ht="24" customHeight="1">
      <c r="A34" s="47">
        <f t="shared" si="3"/>
        <v>7.8E-05</v>
      </c>
      <c r="B34" s="48">
        <f t="shared" si="4"/>
        <v>0.00078</v>
      </c>
      <c r="C34" s="49">
        <f>'Équipes 2e cycle'!$A28</f>
        <v>22</v>
      </c>
      <c r="D34" s="18">
        <f>VLOOKUP($C34,'Équipes 2e cycle'!$A$7:$G$200,2,FALSE)</f>
        <v>0</v>
      </c>
      <c r="E34" s="18">
        <f>VLOOKUP($C34,'Équipes 2e cycle'!$A$7:$G$200,3,FALSE)</f>
        <v>0</v>
      </c>
      <c r="F34" s="50">
        <f>VLOOKUP($C34,'Équipes 2e cycle'!$A$7:$G$200,4,FALSE)</f>
        <v>0</v>
      </c>
      <c r="G34" s="51"/>
      <c r="H34" s="51"/>
      <c r="I34" s="52"/>
      <c r="J34" s="17">
        <f>VLOOKUP($C34,'Équipes 2e cycle'!$A$6:$G$200,5,FALSE)</f>
        <v>0</v>
      </c>
      <c r="K34" s="52"/>
      <c r="L34" s="82">
        <f t="shared" si="5"/>
        <v>0</v>
      </c>
      <c r="M34" s="51"/>
      <c r="N34" s="51"/>
      <c r="O34" s="52"/>
      <c r="P34" s="17">
        <f>VLOOKUP($C34,'Équipes 2e cycle'!$A$6:$G$200,5,FALSE)</f>
        <v>0</v>
      </c>
      <c r="Q34" s="52"/>
      <c r="R34" s="82">
        <f t="shared" si="6"/>
        <v>0</v>
      </c>
      <c r="S34" s="53">
        <f t="shared" si="0"/>
        <v>0</v>
      </c>
      <c r="T34" s="53">
        <f t="shared" si="1"/>
        <v>0.00078</v>
      </c>
      <c r="U34" s="54">
        <f>VLOOKUP($C34,'Équipes 2e cycle'!$A$6:$G$200,7,FALSE)</f>
        <v>0</v>
      </c>
      <c r="V34" s="54">
        <f t="shared" si="2"/>
        <v>7.8E-05</v>
      </c>
      <c r="W34" s="55"/>
    </row>
    <row r="35" spans="1:23" ht="24" customHeight="1">
      <c r="A35" s="47">
        <f t="shared" si="3"/>
        <v>7.7E-05</v>
      </c>
      <c r="B35" s="48">
        <f t="shared" si="4"/>
        <v>0.00077</v>
      </c>
      <c r="C35" s="49">
        <f>'Équipes 2e cycle'!$A29</f>
        <v>23</v>
      </c>
      <c r="D35" s="18">
        <f>VLOOKUP($C35,'Équipes 2e cycle'!$A$7:$G$200,2,FALSE)</f>
        <v>0</v>
      </c>
      <c r="E35" s="18">
        <f>VLOOKUP($C35,'Équipes 2e cycle'!$A$7:$G$200,3,FALSE)</f>
        <v>0</v>
      </c>
      <c r="F35" s="50">
        <f>VLOOKUP($C35,'Équipes 2e cycle'!$A$7:$G$200,4,FALSE)</f>
        <v>0</v>
      </c>
      <c r="G35" s="51"/>
      <c r="H35" s="51"/>
      <c r="I35" s="52"/>
      <c r="J35" s="17">
        <f>VLOOKUP($C35,'Équipes 2e cycle'!$A$6:$G$200,5,FALSE)</f>
        <v>0</v>
      </c>
      <c r="K35" s="52"/>
      <c r="L35" s="82">
        <f t="shared" si="5"/>
        <v>0</v>
      </c>
      <c r="M35" s="51"/>
      <c r="N35" s="51"/>
      <c r="O35" s="52"/>
      <c r="P35" s="17">
        <f>VLOOKUP($C35,'Équipes 2e cycle'!$A$6:$G$200,5,FALSE)</f>
        <v>0</v>
      </c>
      <c r="Q35" s="52"/>
      <c r="R35" s="82">
        <f t="shared" si="6"/>
        <v>0</v>
      </c>
      <c r="S35" s="53">
        <f t="shared" si="0"/>
        <v>0</v>
      </c>
      <c r="T35" s="53">
        <f t="shared" si="1"/>
        <v>0.00077</v>
      </c>
      <c r="U35" s="54">
        <f>VLOOKUP($C35,'Équipes 2e cycle'!$A$6:$G$200,7,FALSE)</f>
        <v>0</v>
      </c>
      <c r="V35" s="54">
        <f t="shared" si="2"/>
        <v>7.7E-05</v>
      </c>
      <c r="W35" s="55"/>
    </row>
    <row r="36" spans="1:23" ht="24" customHeight="1">
      <c r="A36" s="47">
        <f t="shared" si="3"/>
        <v>7.6E-05</v>
      </c>
      <c r="B36" s="48">
        <f t="shared" si="4"/>
        <v>0.00076</v>
      </c>
      <c r="C36" s="49">
        <f>'Équipes 2e cycle'!$A30</f>
        <v>24</v>
      </c>
      <c r="D36" s="18">
        <f>VLOOKUP($C36,'Équipes 2e cycle'!$A$7:$G$200,2,FALSE)</f>
        <v>0</v>
      </c>
      <c r="E36" s="18">
        <f>VLOOKUP($C36,'Équipes 2e cycle'!$A$7:$G$200,3,FALSE)</f>
        <v>0</v>
      </c>
      <c r="F36" s="50">
        <f>VLOOKUP($C36,'Équipes 2e cycle'!$A$7:$G$200,4,FALSE)</f>
        <v>0</v>
      </c>
      <c r="G36" s="51"/>
      <c r="H36" s="51"/>
      <c r="I36" s="52"/>
      <c r="J36" s="17">
        <f>VLOOKUP($C36,'Équipes 2e cycle'!$A$6:$G$200,5,FALSE)</f>
        <v>0</v>
      </c>
      <c r="K36" s="52"/>
      <c r="L36" s="82">
        <f t="shared" si="5"/>
        <v>0</v>
      </c>
      <c r="M36" s="51"/>
      <c r="N36" s="51"/>
      <c r="O36" s="52"/>
      <c r="P36" s="17">
        <f>VLOOKUP($C36,'Équipes 2e cycle'!$A$6:$G$200,5,FALSE)</f>
        <v>0</v>
      </c>
      <c r="Q36" s="52"/>
      <c r="R36" s="82">
        <f t="shared" si="6"/>
        <v>0</v>
      </c>
      <c r="S36" s="53">
        <f t="shared" si="0"/>
        <v>0</v>
      </c>
      <c r="T36" s="53">
        <f t="shared" si="1"/>
        <v>0.00076</v>
      </c>
      <c r="U36" s="54">
        <f>VLOOKUP($C36,'Équipes 2e cycle'!$A$6:$G$200,7,FALSE)</f>
        <v>0</v>
      </c>
      <c r="V36" s="54">
        <f t="shared" si="2"/>
        <v>7.6E-05</v>
      </c>
      <c r="W36" s="55"/>
    </row>
    <row r="37" spans="1:23" ht="24" customHeight="1">
      <c r="A37" s="47">
        <f t="shared" si="3"/>
        <v>7.5E-05</v>
      </c>
      <c r="B37" s="48">
        <f t="shared" si="4"/>
        <v>0.00075</v>
      </c>
      <c r="C37" s="49">
        <f>'Équipes 2e cycle'!$A31</f>
        <v>25</v>
      </c>
      <c r="D37" s="18">
        <f>VLOOKUP($C37,'Équipes 2e cycle'!$A$7:$G$200,2,FALSE)</f>
        <v>0</v>
      </c>
      <c r="E37" s="18">
        <f>VLOOKUP($C37,'Équipes 2e cycle'!$A$7:$G$200,3,FALSE)</f>
        <v>0</v>
      </c>
      <c r="F37" s="50">
        <f>VLOOKUP($C37,'Équipes 2e cycle'!$A$7:$G$200,4,FALSE)</f>
        <v>0</v>
      </c>
      <c r="G37" s="51"/>
      <c r="H37" s="51"/>
      <c r="I37" s="52"/>
      <c r="J37" s="17">
        <f>VLOOKUP($C37,'Équipes 2e cycle'!$A$6:$G$200,5,FALSE)</f>
        <v>0</v>
      </c>
      <c r="K37" s="52"/>
      <c r="L37" s="82">
        <f t="shared" si="5"/>
        <v>0</v>
      </c>
      <c r="M37" s="51"/>
      <c r="N37" s="51"/>
      <c r="O37" s="52"/>
      <c r="P37" s="17">
        <f>VLOOKUP($C37,'Équipes 2e cycle'!$A$6:$G$200,5,FALSE)</f>
        <v>0</v>
      </c>
      <c r="Q37" s="52"/>
      <c r="R37" s="82">
        <f t="shared" si="6"/>
        <v>0</v>
      </c>
      <c r="S37" s="53">
        <f t="shared" si="0"/>
        <v>0</v>
      </c>
      <c r="T37" s="53">
        <f t="shared" si="1"/>
        <v>0.00075</v>
      </c>
      <c r="U37" s="54">
        <f>VLOOKUP($C37,'Équipes 2e cycle'!$A$6:$G$200,7,FALSE)</f>
        <v>0</v>
      </c>
      <c r="V37" s="54">
        <f t="shared" si="2"/>
        <v>7.5E-05</v>
      </c>
      <c r="W37" s="55"/>
    </row>
    <row r="38" spans="1:23" ht="24" customHeight="1">
      <c r="A38" s="47">
        <f t="shared" si="3"/>
        <v>7.4E-05</v>
      </c>
      <c r="B38" s="48">
        <f t="shared" si="4"/>
        <v>0.00074</v>
      </c>
      <c r="C38" s="49">
        <f>'Équipes 2e cycle'!$A32</f>
        <v>26</v>
      </c>
      <c r="D38" s="18">
        <f>VLOOKUP($C38,'Équipes 2e cycle'!$A$7:$G$200,2,FALSE)</f>
        <v>0</v>
      </c>
      <c r="E38" s="18">
        <f>VLOOKUP($C38,'Équipes 2e cycle'!$A$7:$G$200,3,FALSE)</f>
        <v>0</v>
      </c>
      <c r="F38" s="50">
        <f>VLOOKUP($C38,'Équipes 2e cycle'!$A$7:$G$200,4,FALSE)</f>
        <v>0</v>
      </c>
      <c r="G38" s="51"/>
      <c r="H38" s="51"/>
      <c r="I38" s="52"/>
      <c r="J38" s="17">
        <f>VLOOKUP($C38,'Équipes 2e cycle'!$A$6:$G$200,5,FALSE)</f>
        <v>0</v>
      </c>
      <c r="K38" s="52"/>
      <c r="L38" s="82">
        <f t="shared" si="5"/>
        <v>0</v>
      </c>
      <c r="M38" s="51"/>
      <c r="N38" s="51"/>
      <c r="O38" s="52"/>
      <c r="P38" s="17">
        <f>VLOOKUP($C38,'Équipes 2e cycle'!$A$6:$G$200,5,FALSE)</f>
        <v>0</v>
      </c>
      <c r="Q38" s="52"/>
      <c r="R38" s="82">
        <f t="shared" si="6"/>
        <v>0</v>
      </c>
      <c r="S38" s="53">
        <f t="shared" si="0"/>
        <v>0</v>
      </c>
      <c r="T38" s="53">
        <f t="shared" si="1"/>
        <v>0.00074</v>
      </c>
      <c r="U38" s="54">
        <f>VLOOKUP($C38,'Équipes 2e cycle'!$A$6:$G$200,7,FALSE)</f>
        <v>0</v>
      </c>
      <c r="V38" s="54">
        <f t="shared" si="2"/>
        <v>7.4E-05</v>
      </c>
      <c r="W38" s="55"/>
    </row>
    <row r="39" spans="1:23" ht="24" customHeight="1">
      <c r="A39" s="47">
        <f t="shared" si="3"/>
        <v>7.3E-05</v>
      </c>
      <c r="B39" s="48">
        <f t="shared" si="4"/>
        <v>0.00073</v>
      </c>
      <c r="C39" s="49">
        <f>'Équipes 2e cycle'!$A33</f>
        <v>27</v>
      </c>
      <c r="D39" s="18">
        <f>VLOOKUP($C39,'Équipes 2e cycle'!$A$7:$G$200,2,FALSE)</f>
        <v>0</v>
      </c>
      <c r="E39" s="18">
        <f>VLOOKUP($C39,'Équipes 2e cycle'!$A$7:$G$200,3,FALSE)</f>
        <v>0</v>
      </c>
      <c r="F39" s="50">
        <f>VLOOKUP($C39,'Équipes 2e cycle'!$A$7:$G$200,4,FALSE)</f>
        <v>0</v>
      </c>
      <c r="G39" s="51"/>
      <c r="H39" s="51"/>
      <c r="I39" s="52"/>
      <c r="J39" s="17">
        <f>VLOOKUP($C39,'Équipes 2e cycle'!$A$6:$G$200,5,FALSE)</f>
        <v>0</v>
      </c>
      <c r="K39" s="52"/>
      <c r="L39" s="82">
        <f t="shared" si="5"/>
        <v>0</v>
      </c>
      <c r="M39" s="51"/>
      <c r="N39" s="51"/>
      <c r="O39" s="52"/>
      <c r="P39" s="17">
        <f>VLOOKUP($C39,'Équipes 2e cycle'!$A$6:$G$200,5,FALSE)</f>
        <v>0</v>
      </c>
      <c r="Q39" s="52"/>
      <c r="R39" s="82">
        <f t="shared" si="6"/>
        <v>0</v>
      </c>
      <c r="S39" s="53">
        <f t="shared" si="0"/>
        <v>0</v>
      </c>
      <c r="T39" s="53">
        <f t="shared" si="1"/>
        <v>0.00073</v>
      </c>
      <c r="U39" s="54">
        <f>VLOOKUP($C39,'Équipes 2e cycle'!$A$6:$G$200,7,FALSE)</f>
        <v>0</v>
      </c>
      <c r="V39" s="54">
        <f t="shared" si="2"/>
        <v>7.3E-05</v>
      </c>
      <c r="W39" s="55"/>
    </row>
    <row r="40" spans="1:23" ht="24" customHeight="1">
      <c r="A40" s="47">
        <f t="shared" si="3"/>
        <v>7.2E-05</v>
      </c>
      <c r="B40" s="48">
        <f t="shared" si="4"/>
        <v>0.00072</v>
      </c>
      <c r="C40" s="49">
        <f>'Équipes 2e cycle'!$A34</f>
        <v>28</v>
      </c>
      <c r="D40" s="18">
        <f>VLOOKUP($C40,'Équipes 2e cycle'!$A$7:$G$200,2,FALSE)</f>
        <v>0</v>
      </c>
      <c r="E40" s="18">
        <f>VLOOKUP($C40,'Équipes 2e cycle'!$A$7:$G$200,3,FALSE)</f>
        <v>0</v>
      </c>
      <c r="F40" s="50">
        <f>VLOOKUP($C40,'Équipes 2e cycle'!$A$7:$G$200,4,FALSE)</f>
        <v>0</v>
      </c>
      <c r="G40" s="51"/>
      <c r="H40" s="51"/>
      <c r="I40" s="52"/>
      <c r="J40" s="17">
        <f>VLOOKUP($C40,'Équipes 2e cycle'!$A$6:$G$200,5,FALSE)</f>
        <v>0</v>
      </c>
      <c r="K40" s="52"/>
      <c r="L40" s="82">
        <f t="shared" si="5"/>
        <v>0</v>
      </c>
      <c r="M40" s="51"/>
      <c r="N40" s="51"/>
      <c r="O40" s="52"/>
      <c r="P40" s="17">
        <f>VLOOKUP($C40,'Équipes 2e cycle'!$A$6:$G$200,5,FALSE)</f>
        <v>0</v>
      </c>
      <c r="Q40" s="52"/>
      <c r="R40" s="82">
        <f t="shared" si="6"/>
        <v>0</v>
      </c>
      <c r="S40" s="53">
        <f t="shared" si="0"/>
        <v>0</v>
      </c>
      <c r="T40" s="53">
        <f t="shared" si="1"/>
        <v>0.00072</v>
      </c>
      <c r="U40" s="54">
        <f>VLOOKUP($C40,'Équipes 2e cycle'!$A$6:$G$200,7,FALSE)</f>
        <v>0</v>
      </c>
      <c r="V40" s="54">
        <f t="shared" si="2"/>
        <v>7.2E-05</v>
      </c>
      <c r="W40" s="55"/>
    </row>
    <row r="41" spans="1:23" ht="24" customHeight="1">
      <c r="A41" s="47">
        <f t="shared" si="3"/>
        <v>7.1E-05</v>
      </c>
      <c r="B41" s="48">
        <f t="shared" si="4"/>
        <v>0.00071</v>
      </c>
      <c r="C41" s="49">
        <f>'Équipes 2e cycle'!$A35</f>
        <v>29</v>
      </c>
      <c r="D41" s="18">
        <f>VLOOKUP($C41,'Équipes 2e cycle'!$A$7:$G$200,2,FALSE)</f>
        <v>0</v>
      </c>
      <c r="E41" s="18">
        <f>VLOOKUP($C41,'Équipes 2e cycle'!$A$7:$G$200,3,FALSE)</f>
        <v>0</v>
      </c>
      <c r="F41" s="50">
        <f>VLOOKUP($C41,'Équipes 2e cycle'!$A$7:$G$200,4,FALSE)</f>
        <v>0</v>
      </c>
      <c r="G41" s="51"/>
      <c r="H41" s="51"/>
      <c r="I41" s="52"/>
      <c r="J41" s="17">
        <f>VLOOKUP($C41,'Équipes 2e cycle'!$A$6:$G$200,5,FALSE)</f>
        <v>0</v>
      </c>
      <c r="K41" s="52"/>
      <c r="L41" s="82">
        <f t="shared" si="5"/>
        <v>0</v>
      </c>
      <c r="M41" s="51"/>
      <c r="N41" s="51"/>
      <c r="O41" s="52"/>
      <c r="P41" s="17">
        <f>VLOOKUP($C41,'Équipes 2e cycle'!$A$6:$G$200,5,FALSE)</f>
        <v>0</v>
      </c>
      <c r="Q41" s="52"/>
      <c r="R41" s="82">
        <f t="shared" si="6"/>
        <v>0</v>
      </c>
      <c r="S41" s="53">
        <f t="shared" si="0"/>
        <v>0</v>
      </c>
      <c r="T41" s="53">
        <f t="shared" si="1"/>
        <v>0.00071</v>
      </c>
      <c r="U41" s="54">
        <f>VLOOKUP($C41,'Équipes 2e cycle'!$A$6:$G$200,7,FALSE)</f>
        <v>0</v>
      </c>
      <c r="V41" s="54">
        <f t="shared" si="2"/>
        <v>7.1E-05</v>
      </c>
      <c r="W41" s="55"/>
    </row>
    <row r="42" spans="1:23" ht="24" customHeight="1">
      <c r="A42" s="47">
        <f t="shared" si="3"/>
        <v>7E-05</v>
      </c>
      <c r="B42" s="48">
        <f t="shared" si="4"/>
        <v>0.0007</v>
      </c>
      <c r="C42" s="49">
        <f>'Équipes 2e cycle'!$A36</f>
        <v>30</v>
      </c>
      <c r="D42" s="18">
        <f>VLOOKUP($C42,'Équipes 2e cycle'!$A$7:$G$200,2,FALSE)</f>
        <v>0</v>
      </c>
      <c r="E42" s="18">
        <f>VLOOKUP($C42,'Équipes 2e cycle'!$A$7:$G$200,3,FALSE)</f>
        <v>0</v>
      </c>
      <c r="F42" s="50">
        <f>VLOOKUP($C42,'Équipes 2e cycle'!$A$7:$G$200,4,FALSE)</f>
        <v>0</v>
      </c>
      <c r="G42" s="51"/>
      <c r="H42" s="51"/>
      <c r="I42" s="52"/>
      <c r="J42" s="17">
        <f>VLOOKUP($C42,'Équipes 2e cycle'!$A$6:$G$200,5,FALSE)</f>
        <v>0</v>
      </c>
      <c r="K42" s="52"/>
      <c r="L42" s="82">
        <f t="shared" si="5"/>
        <v>0</v>
      </c>
      <c r="M42" s="51"/>
      <c r="N42" s="51"/>
      <c r="O42" s="52"/>
      <c r="P42" s="17">
        <f>VLOOKUP($C42,'Équipes 2e cycle'!$A$6:$G$200,5,FALSE)</f>
        <v>0</v>
      </c>
      <c r="Q42" s="52"/>
      <c r="R42" s="82">
        <f t="shared" si="6"/>
        <v>0</v>
      </c>
      <c r="S42" s="53">
        <f t="shared" si="0"/>
        <v>0</v>
      </c>
      <c r="T42" s="53">
        <f t="shared" si="1"/>
        <v>0.0007</v>
      </c>
      <c r="U42" s="54">
        <f>VLOOKUP($C42,'Équipes 2e cycle'!$A$6:$G$200,7,FALSE)</f>
        <v>0</v>
      </c>
      <c r="V42" s="54">
        <f t="shared" si="2"/>
        <v>7E-05</v>
      </c>
      <c r="W42" s="55"/>
    </row>
    <row r="43" spans="1:23" ht="24" customHeight="1">
      <c r="A43" s="47">
        <f t="shared" si="3"/>
        <v>6.9E-05</v>
      </c>
      <c r="B43" s="48">
        <f t="shared" si="4"/>
        <v>0.00069</v>
      </c>
      <c r="C43" s="49">
        <f>'Équipes 2e cycle'!$A37</f>
        <v>31</v>
      </c>
      <c r="D43" s="18">
        <f>VLOOKUP($C43,'Équipes 2e cycle'!$A$7:$G$200,2,FALSE)</f>
        <v>0</v>
      </c>
      <c r="E43" s="18">
        <f>VLOOKUP($C43,'Équipes 2e cycle'!$A$7:$G$200,3,FALSE)</f>
        <v>0</v>
      </c>
      <c r="F43" s="50">
        <f>VLOOKUP($C43,'Équipes 2e cycle'!$A$7:$G$200,4,FALSE)</f>
        <v>0</v>
      </c>
      <c r="G43" s="51"/>
      <c r="H43" s="51"/>
      <c r="I43" s="52"/>
      <c r="J43" s="17">
        <f>VLOOKUP($C43,'Équipes 2e cycle'!$A$6:$G$200,5,FALSE)</f>
        <v>0</v>
      </c>
      <c r="K43" s="52"/>
      <c r="L43" s="82">
        <f t="shared" si="5"/>
        <v>0</v>
      </c>
      <c r="M43" s="51"/>
      <c r="N43" s="51"/>
      <c r="O43" s="52"/>
      <c r="P43" s="17">
        <f>VLOOKUP($C43,'Équipes 2e cycle'!$A$6:$G$200,5,FALSE)</f>
        <v>0</v>
      </c>
      <c r="Q43" s="52"/>
      <c r="R43" s="82">
        <f t="shared" si="6"/>
        <v>0</v>
      </c>
      <c r="S43" s="53">
        <f t="shared" si="0"/>
        <v>0</v>
      </c>
      <c r="T43" s="53">
        <f t="shared" si="1"/>
        <v>0.00069</v>
      </c>
      <c r="U43" s="54">
        <f>VLOOKUP($C43,'Équipes 2e cycle'!$A$6:$G$200,7,FALSE)</f>
        <v>0</v>
      </c>
      <c r="V43" s="54">
        <f t="shared" si="2"/>
        <v>6.9E-05</v>
      </c>
      <c r="W43" s="55"/>
    </row>
    <row r="44" spans="1:23" ht="24" customHeight="1">
      <c r="A44" s="47">
        <f t="shared" si="3"/>
        <v>6.8E-05</v>
      </c>
      <c r="B44" s="48">
        <f t="shared" si="4"/>
        <v>0.00068</v>
      </c>
      <c r="C44" s="49">
        <f>'Équipes 2e cycle'!$A38</f>
        <v>32</v>
      </c>
      <c r="D44" s="18">
        <f>VLOOKUP($C44,'Équipes 2e cycle'!$A$7:$G$200,2,FALSE)</f>
        <v>0</v>
      </c>
      <c r="E44" s="18">
        <f>VLOOKUP($C44,'Équipes 2e cycle'!$A$7:$G$200,3,FALSE)</f>
        <v>0</v>
      </c>
      <c r="F44" s="50">
        <f>VLOOKUP($C44,'Équipes 2e cycle'!$A$7:$G$200,4,FALSE)</f>
        <v>0</v>
      </c>
      <c r="G44" s="51"/>
      <c r="H44" s="51"/>
      <c r="I44" s="52"/>
      <c r="J44" s="17">
        <f>VLOOKUP($C44,'Équipes 2e cycle'!$A$6:$G$200,5,FALSE)</f>
        <v>0</v>
      </c>
      <c r="K44" s="52"/>
      <c r="L44" s="82">
        <f t="shared" si="5"/>
        <v>0</v>
      </c>
      <c r="M44" s="51"/>
      <c r="N44" s="51"/>
      <c r="O44" s="52"/>
      <c r="P44" s="17">
        <f>VLOOKUP($C44,'Équipes 2e cycle'!$A$6:$G$200,5,FALSE)</f>
        <v>0</v>
      </c>
      <c r="Q44" s="52"/>
      <c r="R44" s="82">
        <f t="shared" si="6"/>
        <v>0</v>
      </c>
      <c r="S44" s="53">
        <f t="shared" si="0"/>
        <v>0</v>
      </c>
      <c r="T44" s="53">
        <f t="shared" si="1"/>
        <v>0.00068</v>
      </c>
      <c r="U44" s="54">
        <f>VLOOKUP($C44,'Équipes 2e cycle'!$A$6:$G$200,7,FALSE)</f>
        <v>0</v>
      </c>
      <c r="V44" s="54">
        <f t="shared" si="2"/>
        <v>6.8E-05</v>
      </c>
      <c r="W44" s="55"/>
    </row>
    <row r="45" spans="1:23" ht="24" customHeight="1">
      <c r="A45" s="47">
        <f t="shared" si="3"/>
        <v>6.7E-05</v>
      </c>
      <c r="B45" s="48">
        <f t="shared" si="4"/>
        <v>0.00067</v>
      </c>
      <c r="C45" s="49">
        <f>'Équipes 2e cycle'!$A39</f>
        <v>33</v>
      </c>
      <c r="D45" s="18">
        <f>VLOOKUP($C45,'Équipes 2e cycle'!$A$7:$G$200,2,FALSE)</f>
        <v>0</v>
      </c>
      <c r="E45" s="18">
        <f>VLOOKUP($C45,'Équipes 2e cycle'!$A$7:$G$200,3,FALSE)</f>
        <v>0</v>
      </c>
      <c r="F45" s="50">
        <f>VLOOKUP($C45,'Équipes 2e cycle'!$A$7:$G$200,4,FALSE)</f>
        <v>0</v>
      </c>
      <c r="G45" s="51"/>
      <c r="H45" s="51"/>
      <c r="I45" s="52"/>
      <c r="J45" s="17">
        <f>VLOOKUP($C45,'Équipes 2e cycle'!$A$6:$G$200,5,FALSE)</f>
        <v>0</v>
      </c>
      <c r="K45" s="52"/>
      <c r="L45" s="82">
        <f t="shared" si="5"/>
        <v>0</v>
      </c>
      <c r="M45" s="51"/>
      <c r="N45" s="51"/>
      <c r="O45" s="52"/>
      <c r="P45" s="17">
        <f>VLOOKUP($C45,'Équipes 2e cycle'!$A$6:$G$200,5,FALSE)</f>
        <v>0</v>
      </c>
      <c r="Q45" s="52"/>
      <c r="R45" s="82">
        <f t="shared" si="6"/>
        <v>0</v>
      </c>
      <c r="S45" s="53">
        <f t="shared" si="0"/>
        <v>0</v>
      </c>
      <c r="T45" s="53">
        <f t="shared" si="1"/>
        <v>0.00067</v>
      </c>
      <c r="U45" s="54">
        <f>VLOOKUP($C45,'Équipes 2e cycle'!$A$6:$G$200,7,FALSE)</f>
        <v>0</v>
      </c>
      <c r="V45" s="54">
        <f t="shared" si="2"/>
        <v>6.7E-05</v>
      </c>
      <c r="W45" s="55"/>
    </row>
    <row r="46" spans="1:23" ht="24" customHeight="1">
      <c r="A46" s="47">
        <f t="shared" si="3"/>
        <v>6.6E-05</v>
      </c>
      <c r="B46" s="48">
        <f t="shared" si="4"/>
        <v>0.00066</v>
      </c>
      <c r="C46" s="49">
        <f>'Équipes 2e cycle'!$A40</f>
        <v>34</v>
      </c>
      <c r="D46" s="18">
        <f>VLOOKUP($C46,'Équipes 2e cycle'!$A$7:$G$200,2,FALSE)</f>
        <v>0</v>
      </c>
      <c r="E46" s="18">
        <f>VLOOKUP($C46,'Équipes 2e cycle'!$A$7:$G$200,3,FALSE)</f>
        <v>0</v>
      </c>
      <c r="F46" s="50">
        <f>VLOOKUP($C46,'Équipes 2e cycle'!$A$7:$G$200,4,FALSE)</f>
        <v>0</v>
      </c>
      <c r="G46" s="51"/>
      <c r="H46" s="51"/>
      <c r="I46" s="52"/>
      <c r="J46" s="17">
        <f>VLOOKUP($C46,'Équipes 2e cycle'!$A$6:$G$200,5,FALSE)</f>
        <v>0</v>
      </c>
      <c r="K46" s="52"/>
      <c r="L46" s="82">
        <f t="shared" si="5"/>
        <v>0</v>
      </c>
      <c r="M46" s="51"/>
      <c r="N46" s="51"/>
      <c r="O46" s="52"/>
      <c r="P46" s="17">
        <f>VLOOKUP($C46,'Équipes 2e cycle'!$A$6:$G$200,5,FALSE)</f>
        <v>0</v>
      </c>
      <c r="Q46" s="52"/>
      <c r="R46" s="82">
        <f t="shared" si="6"/>
        <v>0</v>
      </c>
      <c r="S46" s="53">
        <f t="shared" si="0"/>
        <v>0</v>
      </c>
      <c r="T46" s="53">
        <f t="shared" si="1"/>
        <v>0.00066</v>
      </c>
      <c r="U46" s="54">
        <f>VLOOKUP($C46,'Équipes 2e cycle'!$A$6:$G$200,7,FALSE)</f>
        <v>0</v>
      </c>
      <c r="V46" s="54">
        <f t="shared" si="2"/>
        <v>6.6E-05</v>
      </c>
      <c r="W46" s="55"/>
    </row>
    <row r="47" spans="1:23" ht="24" customHeight="1">
      <c r="A47" s="47">
        <f t="shared" si="3"/>
        <v>6.5E-05</v>
      </c>
      <c r="B47" s="48">
        <f t="shared" si="4"/>
        <v>0.00065</v>
      </c>
      <c r="C47" s="49">
        <f>'Équipes 2e cycle'!$A41</f>
        <v>35</v>
      </c>
      <c r="D47" s="18">
        <f>VLOOKUP($C47,'Équipes 2e cycle'!$A$7:$G$200,2,FALSE)</f>
        <v>0</v>
      </c>
      <c r="E47" s="18">
        <f>VLOOKUP($C47,'Équipes 2e cycle'!$A$7:$G$200,3,FALSE)</f>
        <v>0</v>
      </c>
      <c r="F47" s="50">
        <f>VLOOKUP($C47,'Équipes 2e cycle'!$A$7:$G$200,4,FALSE)</f>
        <v>0</v>
      </c>
      <c r="G47" s="51"/>
      <c r="H47" s="51"/>
      <c r="I47" s="52"/>
      <c r="J47" s="17">
        <f>VLOOKUP($C47,'Équipes 2e cycle'!$A$6:$G$200,5,FALSE)</f>
        <v>0</v>
      </c>
      <c r="K47" s="52"/>
      <c r="L47" s="82">
        <f t="shared" si="5"/>
        <v>0</v>
      </c>
      <c r="M47" s="51"/>
      <c r="N47" s="51"/>
      <c r="O47" s="52"/>
      <c r="P47" s="17">
        <f>VLOOKUP($C47,'Équipes 2e cycle'!$A$6:$G$200,5,FALSE)</f>
        <v>0</v>
      </c>
      <c r="Q47" s="52"/>
      <c r="R47" s="82">
        <f t="shared" si="6"/>
        <v>0</v>
      </c>
      <c r="S47" s="53">
        <f t="shared" si="0"/>
        <v>0</v>
      </c>
      <c r="T47" s="53">
        <f t="shared" si="1"/>
        <v>0.00065</v>
      </c>
      <c r="U47" s="54">
        <f>VLOOKUP($C47,'Équipes 2e cycle'!$A$6:$G$200,7,FALSE)</f>
        <v>0</v>
      </c>
      <c r="V47" s="54">
        <f t="shared" si="2"/>
        <v>6.5E-05</v>
      </c>
      <c r="W47" s="55"/>
    </row>
    <row r="48" spans="1:23" ht="24" customHeight="1">
      <c r="A48" s="47">
        <f t="shared" si="3"/>
        <v>6.4E-05</v>
      </c>
      <c r="B48" s="48">
        <f t="shared" si="4"/>
        <v>0.00064</v>
      </c>
      <c r="C48" s="49">
        <f>'Équipes 2e cycle'!$A42</f>
        <v>36</v>
      </c>
      <c r="D48" s="18">
        <f>VLOOKUP($C48,'Équipes 2e cycle'!$A$7:$G$200,2,FALSE)</f>
        <v>0</v>
      </c>
      <c r="E48" s="18">
        <f>VLOOKUP($C48,'Équipes 2e cycle'!$A$7:$G$200,3,FALSE)</f>
        <v>0</v>
      </c>
      <c r="F48" s="50">
        <f>VLOOKUP($C48,'Équipes 2e cycle'!$A$7:$G$200,4,FALSE)</f>
        <v>0</v>
      </c>
      <c r="G48" s="51"/>
      <c r="H48" s="51"/>
      <c r="I48" s="52"/>
      <c r="J48" s="17">
        <f>VLOOKUP($C48,'Équipes 2e cycle'!$A$6:$G$200,5,FALSE)</f>
        <v>0</v>
      </c>
      <c r="K48" s="52"/>
      <c r="L48" s="82">
        <f t="shared" si="5"/>
        <v>0</v>
      </c>
      <c r="M48" s="51"/>
      <c r="N48" s="51"/>
      <c r="O48" s="52"/>
      <c r="P48" s="17">
        <f>VLOOKUP($C48,'Équipes 2e cycle'!$A$6:$G$200,5,FALSE)</f>
        <v>0</v>
      </c>
      <c r="Q48" s="52"/>
      <c r="R48" s="82">
        <f t="shared" si="6"/>
        <v>0</v>
      </c>
      <c r="S48" s="53">
        <f t="shared" si="0"/>
        <v>0</v>
      </c>
      <c r="T48" s="53">
        <f t="shared" si="1"/>
        <v>0.00064</v>
      </c>
      <c r="U48" s="54">
        <f>VLOOKUP($C48,'Équipes 2e cycle'!$A$6:$G$200,7,FALSE)</f>
        <v>0</v>
      </c>
      <c r="V48" s="54">
        <f t="shared" si="2"/>
        <v>6.4E-05</v>
      </c>
      <c r="W48" s="55"/>
    </row>
    <row r="49" spans="1:23" ht="24" customHeight="1">
      <c r="A49" s="47">
        <f t="shared" si="3"/>
        <v>6.3E-05</v>
      </c>
      <c r="B49" s="48">
        <f t="shared" si="4"/>
        <v>0.00063</v>
      </c>
      <c r="C49" s="49">
        <f>'Équipes 2e cycle'!$A43</f>
        <v>37</v>
      </c>
      <c r="D49" s="18">
        <f>VLOOKUP($C49,'Équipes 2e cycle'!$A$7:$G$200,2,FALSE)</f>
        <v>0</v>
      </c>
      <c r="E49" s="18">
        <f>VLOOKUP($C49,'Équipes 2e cycle'!$A$7:$G$200,3,FALSE)</f>
        <v>0</v>
      </c>
      <c r="F49" s="50">
        <f>VLOOKUP($C49,'Équipes 2e cycle'!$A$7:$G$200,4,FALSE)</f>
        <v>0</v>
      </c>
      <c r="G49" s="51"/>
      <c r="H49" s="51"/>
      <c r="I49" s="52"/>
      <c r="J49" s="17">
        <f>VLOOKUP($C49,'Équipes 2e cycle'!$A$6:$G$200,5,FALSE)</f>
        <v>0</v>
      </c>
      <c r="K49" s="52"/>
      <c r="L49" s="82">
        <f t="shared" si="5"/>
        <v>0</v>
      </c>
      <c r="M49" s="51"/>
      <c r="N49" s="51"/>
      <c r="O49" s="52"/>
      <c r="P49" s="17">
        <f>VLOOKUP($C49,'Équipes 2e cycle'!$A$6:$G$200,5,FALSE)</f>
        <v>0</v>
      </c>
      <c r="Q49" s="52"/>
      <c r="R49" s="82">
        <f t="shared" si="6"/>
        <v>0</v>
      </c>
      <c r="S49" s="53">
        <f t="shared" si="0"/>
        <v>0</v>
      </c>
      <c r="T49" s="53">
        <f t="shared" si="1"/>
        <v>0.00063</v>
      </c>
      <c r="U49" s="54">
        <f>VLOOKUP($C49,'Équipes 2e cycle'!$A$6:$G$200,7,FALSE)</f>
        <v>0</v>
      </c>
      <c r="V49" s="54">
        <f t="shared" si="2"/>
        <v>6.3E-05</v>
      </c>
      <c r="W49" s="55"/>
    </row>
    <row r="50" spans="1:23" ht="24" customHeight="1">
      <c r="A50" s="47">
        <f t="shared" si="3"/>
        <v>6.2E-05</v>
      </c>
      <c r="B50" s="48">
        <f t="shared" si="4"/>
        <v>0.00062</v>
      </c>
      <c r="C50" s="49">
        <f>'Équipes 2e cycle'!$A44</f>
        <v>38</v>
      </c>
      <c r="D50" s="18">
        <f>VLOOKUP($C50,'Équipes 2e cycle'!$A$7:$G$200,2,FALSE)</f>
        <v>0</v>
      </c>
      <c r="E50" s="18">
        <f>VLOOKUP($C50,'Équipes 2e cycle'!$A$7:$G$200,3,FALSE)</f>
        <v>0</v>
      </c>
      <c r="F50" s="50">
        <f>VLOOKUP($C50,'Équipes 2e cycle'!$A$7:$G$200,4,FALSE)</f>
        <v>0</v>
      </c>
      <c r="G50" s="51"/>
      <c r="H50" s="51"/>
      <c r="I50" s="52"/>
      <c r="J50" s="17">
        <f>VLOOKUP($C50,'Équipes 2e cycle'!$A$6:$G$200,5,FALSE)</f>
        <v>0</v>
      </c>
      <c r="K50" s="52"/>
      <c r="L50" s="82">
        <f t="shared" si="5"/>
        <v>0</v>
      </c>
      <c r="M50" s="51"/>
      <c r="N50" s="51"/>
      <c r="O50" s="52"/>
      <c r="P50" s="17">
        <f>VLOOKUP($C50,'Équipes 2e cycle'!$A$6:$G$200,5,FALSE)</f>
        <v>0</v>
      </c>
      <c r="Q50" s="52"/>
      <c r="R50" s="82">
        <f t="shared" si="6"/>
        <v>0</v>
      </c>
      <c r="S50" s="53">
        <f t="shared" si="0"/>
        <v>0</v>
      </c>
      <c r="T50" s="53">
        <f t="shared" si="1"/>
        <v>0.00062</v>
      </c>
      <c r="U50" s="54">
        <f>VLOOKUP($C50,'Équipes 2e cycle'!$A$6:$G$200,7,FALSE)</f>
        <v>0</v>
      </c>
      <c r="V50" s="54">
        <f t="shared" si="2"/>
        <v>6.2E-05</v>
      </c>
      <c r="W50" s="55"/>
    </row>
    <row r="51" spans="1:23" ht="24" customHeight="1">
      <c r="A51" s="47">
        <f t="shared" si="3"/>
        <v>6.1E-05</v>
      </c>
      <c r="B51" s="48">
        <f t="shared" si="4"/>
        <v>0.00061</v>
      </c>
      <c r="C51" s="49">
        <f>'Équipes 2e cycle'!$A45</f>
        <v>39</v>
      </c>
      <c r="D51" s="18">
        <f>VLOOKUP($C51,'Équipes 2e cycle'!$A$7:$G$200,2,FALSE)</f>
        <v>0</v>
      </c>
      <c r="E51" s="18">
        <f>VLOOKUP($C51,'Équipes 2e cycle'!$A$7:$G$200,3,FALSE)</f>
        <v>0</v>
      </c>
      <c r="F51" s="50">
        <f>VLOOKUP($C51,'Équipes 2e cycle'!$A$7:$G$200,4,FALSE)</f>
        <v>0</v>
      </c>
      <c r="G51" s="51"/>
      <c r="H51" s="51"/>
      <c r="I51" s="52"/>
      <c r="J51" s="17">
        <f>VLOOKUP($C51,'Équipes 2e cycle'!$A$6:$G$200,5,FALSE)</f>
        <v>0</v>
      </c>
      <c r="K51" s="52"/>
      <c r="L51" s="82">
        <f t="shared" si="5"/>
        <v>0</v>
      </c>
      <c r="M51" s="51"/>
      <c r="N51" s="51"/>
      <c r="O51" s="52"/>
      <c r="P51" s="17">
        <f>VLOOKUP($C51,'Équipes 2e cycle'!$A$6:$G$200,5,FALSE)</f>
        <v>0</v>
      </c>
      <c r="Q51" s="52"/>
      <c r="R51" s="82">
        <f t="shared" si="6"/>
        <v>0</v>
      </c>
      <c r="S51" s="53">
        <f t="shared" si="0"/>
        <v>0</v>
      </c>
      <c r="T51" s="53">
        <f t="shared" si="1"/>
        <v>0.00061</v>
      </c>
      <c r="U51" s="54">
        <f>VLOOKUP($C51,'Équipes 2e cycle'!$A$6:$G$200,7,FALSE)</f>
        <v>0</v>
      </c>
      <c r="V51" s="54">
        <f t="shared" si="2"/>
        <v>6.1E-05</v>
      </c>
      <c r="W51" s="55"/>
    </row>
    <row r="52" spans="1:23" ht="24" customHeight="1">
      <c r="A52" s="47">
        <f t="shared" si="3"/>
        <v>6E-05</v>
      </c>
      <c r="B52" s="48">
        <f t="shared" si="4"/>
        <v>0.0006</v>
      </c>
      <c r="C52" s="49">
        <f>'Équipes 2e cycle'!$A46</f>
        <v>40</v>
      </c>
      <c r="D52" s="18">
        <f>VLOOKUP($C52,'Équipes 2e cycle'!$A$7:$G$200,2,FALSE)</f>
        <v>0</v>
      </c>
      <c r="E52" s="18">
        <f>VLOOKUP($C52,'Équipes 2e cycle'!$A$7:$G$200,3,FALSE)</f>
        <v>0</v>
      </c>
      <c r="F52" s="50">
        <f>VLOOKUP($C52,'Équipes 2e cycle'!$A$7:$G$200,4,FALSE)</f>
        <v>0</v>
      </c>
      <c r="G52" s="51"/>
      <c r="H52" s="51"/>
      <c r="I52" s="52"/>
      <c r="J52" s="17">
        <f>VLOOKUP($C52,'Équipes 2e cycle'!$A$6:$G$200,5,FALSE)</f>
        <v>0</v>
      </c>
      <c r="K52" s="52"/>
      <c r="L52" s="82">
        <f t="shared" si="5"/>
        <v>0</v>
      </c>
      <c r="M52" s="51"/>
      <c r="N52" s="51"/>
      <c r="O52" s="52"/>
      <c r="P52" s="17">
        <f>VLOOKUP($C52,'Équipes 2e cycle'!$A$6:$G$200,5,FALSE)</f>
        <v>0</v>
      </c>
      <c r="Q52" s="52"/>
      <c r="R52" s="82">
        <f t="shared" si="6"/>
        <v>0</v>
      </c>
      <c r="S52" s="53">
        <f t="shared" si="0"/>
        <v>0</v>
      </c>
      <c r="T52" s="53">
        <f t="shared" si="1"/>
        <v>0.0006</v>
      </c>
      <c r="U52" s="54">
        <f>VLOOKUP($C52,'Équipes 2e cycle'!$A$6:$G$200,7,FALSE)</f>
        <v>0</v>
      </c>
      <c r="V52" s="54">
        <f t="shared" si="2"/>
        <v>6E-05</v>
      </c>
      <c r="W52" s="55"/>
    </row>
    <row r="53" spans="1:23" ht="24" customHeight="1">
      <c r="A53" s="47">
        <f t="shared" si="3"/>
        <v>5.9E-05</v>
      </c>
      <c r="B53" s="48">
        <f t="shared" si="4"/>
        <v>0.00059</v>
      </c>
      <c r="C53" s="49">
        <f>'Équipes 2e cycle'!$A47</f>
        <v>41</v>
      </c>
      <c r="D53" s="18">
        <f>VLOOKUP($C53,'Équipes 2e cycle'!$A$7:$G$200,2,FALSE)</f>
        <v>0</v>
      </c>
      <c r="E53" s="18">
        <f>VLOOKUP($C53,'Équipes 2e cycle'!$A$7:$G$200,3,FALSE)</f>
        <v>0</v>
      </c>
      <c r="F53" s="50">
        <f>VLOOKUP($C53,'Équipes 2e cycle'!$A$7:$G$200,4,FALSE)</f>
        <v>0</v>
      </c>
      <c r="G53" s="51"/>
      <c r="H53" s="51"/>
      <c r="I53" s="52"/>
      <c r="J53" s="17">
        <f>VLOOKUP($C53,'Équipes 2e cycle'!$A$6:$G$200,5,FALSE)</f>
        <v>0</v>
      </c>
      <c r="K53" s="52"/>
      <c r="L53" s="82">
        <f t="shared" si="5"/>
        <v>0</v>
      </c>
      <c r="M53" s="51"/>
      <c r="N53" s="51"/>
      <c r="O53" s="52"/>
      <c r="P53" s="17">
        <f>VLOOKUP($C53,'Équipes 2e cycle'!$A$6:$G$200,5,FALSE)</f>
        <v>0</v>
      </c>
      <c r="Q53" s="52"/>
      <c r="R53" s="82">
        <f t="shared" si="6"/>
        <v>0</v>
      </c>
      <c r="S53" s="53">
        <f t="shared" si="0"/>
        <v>0</v>
      </c>
      <c r="T53" s="53">
        <f t="shared" si="1"/>
        <v>0.00059</v>
      </c>
      <c r="U53" s="54">
        <f>VLOOKUP($C53,'Équipes 2e cycle'!$A$6:$G$200,7,FALSE)</f>
        <v>0</v>
      </c>
      <c r="V53" s="54">
        <f t="shared" si="2"/>
        <v>5.9E-05</v>
      </c>
      <c r="W53" s="55"/>
    </row>
    <row r="54" spans="1:23" ht="24" customHeight="1">
      <c r="A54" s="47">
        <f t="shared" si="3"/>
        <v>5.8E-05</v>
      </c>
      <c r="B54" s="48">
        <f t="shared" si="4"/>
        <v>0.00058</v>
      </c>
      <c r="C54" s="49">
        <f>'Équipes 2e cycle'!$A48</f>
        <v>42</v>
      </c>
      <c r="D54" s="18">
        <f>VLOOKUP($C54,'Équipes 2e cycle'!$A$7:$G$200,2,FALSE)</f>
        <v>0</v>
      </c>
      <c r="E54" s="18">
        <f>VLOOKUP($C54,'Équipes 2e cycle'!$A$7:$G$200,3,FALSE)</f>
        <v>0</v>
      </c>
      <c r="F54" s="50">
        <f>VLOOKUP($C54,'Équipes 2e cycle'!$A$7:$G$200,4,FALSE)</f>
        <v>0</v>
      </c>
      <c r="G54" s="51"/>
      <c r="H54" s="51"/>
      <c r="I54" s="52"/>
      <c r="J54" s="17">
        <f>VLOOKUP($C54,'Équipes 2e cycle'!$A$6:$G$200,5,FALSE)</f>
        <v>0</v>
      </c>
      <c r="K54" s="52"/>
      <c r="L54" s="82">
        <f t="shared" si="5"/>
        <v>0</v>
      </c>
      <c r="M54" s="51"/>
      <c r="N54" s="51"/>
      <c r="O54" s="52"/>
      <c r="P54" s="17">
        <f>VLOOKUP($C54,'Équipes 2e cycle'!$A$6:$G$200,5,FALSE)</f>
        <v>0</v>
      </c>
      <c r="Q54" s="52"/>
      <c r="R54" s="82">
        <f t="shared" si="6"/>
        <v>0</v>
      </c>
      <c r="S54" s="53">
        <f t="shared" si="0"/>
        <v>0</v>
      </c>
      <c r="T54" s="53">
        <f t="shared" si="1"/>
        <v>0.00058</v>
      </c>
      <c r="U54" s="54">
        <f>VLOOKUP($C54,'Équipes 2e cycle'!$A$6:$G$200,7,FALSE)</f>
        <v>0</v>
      </c>
      <c r="V54" s="54">
        <f t="shared" si="2"/>
        <v>5.8E-05</v>
      </c>
      <c r="W54" s="55"/>
    </row>
    <row r="55" spans="1:23" ht="24" customHeight="1">
      <c r="A55" s="47">
        <f t="shared" si="3"/>
        <v>5.7E-05</v>
      </c>
      <c r="B55" s="48">
        <f t="shared" si="4"/>
        <v>0.00057</v>
      </c>
      <c r="C55" s="49">
        <f>'Équipes 2e cycle'!$A49</f>
        <v>43</v>
      </c>
      <c r="D55" s="18">
        <f>VLOOKUP($C55,'Équipes 2e cycle'!$A$7:$G$200,2,FALSE)</f>
        <v>0</v>
      </c>
      <c r="E55" s="18">
        <f>VLOOKUP($C55,'Équipes 2e cycle'!$A$7:$G$200,3,FALSE)</f>
        <v>0</v>
      </c>
      <c r="F55" s="50">
        <f>VLOOKUP($C55,'Équipes 2e cycle'!$A$7:$G$200,4,FALSE)</f>
        <v>0</v>
      </c>
      <c r="G55" s="51"/>
      <c r="H55" s="51"/>
      <c r="I55" s="52"/>
      <c r="J55" s="17">
        <f>VLOOKUP($C55,'Équipes 2e cycle'!$A$6:$G$200,5,FALSE)</f>
        <v>0</v>
      </c>
      <c r="K55" s="52"/>
      <c r="L55" s="82">
        <f t="shared" si="5"/>
        <v>0</v>
      </c>
      <c r="M55" s="51"/>
      <c r="N55" s="51"/>
      <c r="O55" s="52"/>
      <c r="P55" s="17">
        <f>VLOOKUP($C55,'Équipes 2e cycle'!$A$6:$G$200,5,FALSE)</f>
        <v>0</v>
      </c>
      <c r="Q55" s="52"/>
      <c r="R55" s="82">
        <f t="shared" si="6"/>
        <v>0</v>
      </c>
      <c r="S55" s="53">
        <f t="shared" si="0"/>
        <v>0</v>
      </c>
      <c r="T55" s="53">
        <f t="shared" si="1"/>
        <v>0.00057</v>
      </c>
      <c r="U55" s="54">
        <f>VLOOKUP($C55,'Équipes 2e cycle'!$A$6:$G$200,7,FALSE)</f>
        <v>0</v>
      </c>
      <c r="V55" s="54">
        <f t="shared" si="2"/>
        <v>5.7E-05</v>
      </c>
      <c r="W55" s="55"/>
    </row>
    <row r="56" spans="1:23" ht="24" customHeight="1">
      <c r="A56" s="47">
        <f t="shared" si="3"/>
        <v>5.6E-05</v>
      </c>
      <c r="B56" s="48">
        <f t="shared" si="4"/>
        <v>0.00056</v>
      </c>
      <c r="C56" s="49">
        <f>'Équipes 2e cycle'!$A50</f>
        <v>44</v>
      </c>
      <c r="D56" s="18">
        <f>VLOOKUP($C56,'Équipes 2e cycle'!$A$7:$G$200,2,FALSE)</f>
        <v>0</v>
      </c>
      <c r="E56" s="18">
        <f>VLOOKUP($C56,'Équipes 2e cycle'!$A$7:$G$200,3,FALSE)</f>
        <v>0</v>
      </c>
      <c r="F56" s="50">
        <f>VLOOKUP($C56,'Équipes 2e cycle'!$A$7:$G$200,4,FALSE)</f>
        <v>0</v>
      </c>
      <c r="G56" s="51"/>
      <c r="H56" s="51"/>
      <c r="I56" s="52"/>
      <c r="J56" s="17">
        <f>VLOOKUP($C56,'Équipes 2e cycle'!$A$6:$G$200,5,FALSE)</f>
        <v>0</v>
      </c>
      <c r="K56" s="52"/>
      <c r="L56" s="82">
        <f t="shared" si="5"/>
        <v>0</v>
      </c>
      <c r="M56" s="51"/>
      <c r="N56" s="51"/>
      <c r="O56" s="52"/>
      <c r="P56" s="17">
        <f>VLOOKUP($C56,'Équipes 2e cycle'!$A$6:$G$200,5,FALSE)</f>
        <v>0</v>
      </c>
      <c r="Q56" s="52"/>
      <c r="R56" s="82">
        <f t="shared" si="6"/>
        <v>0</v>
      </c>
      <c r="S56" s="53">
        <f t="shared" si="0"/>
        <v>0</v>
      </c>
      <c r="T56" s="53">
        <f t="shared" si="1"/>
        <v>0.00056</v>
      </c>
      <c r="U56" s="54">
        <f>VLOOKUP($C56,'Équipes 2e cycle'!$A$6:$G$200,7,FALSE)</f>
        <v>0</v>
      </c>
      <c r="V56" s="54">
        <f t="shared" si="2"/>
        <v>5.6E-05</v>
      </c>
      <c r="W56" s="55"/>
    </row>
    <row r="57" spans="1:23" ht="24" customHeight="1">
      <c r="A57" s="47">
        <f t="shared" si="3"/>
        <v>5.5E-05</v>
      </c>
      <c r="B57" s="48">
        <f t="shared" si="4"/>
        <v>0.00055</v>
      </c>
      <c r="C57" s="49">
        <f>'Équipes 2e cycle'!$A51</f>
        <v>45</v>
      </c>
      <c r="D57" s="18">
        <f>VLOOKUP($C57,'Équipes 2e cycle'!$A$7:$G$200,2,FALSE)</f>
        <v>0</v>
      </c>
      <c r="E57" s="18">
        <f>VLOOKUP($C57,'Équipes 2e cycle'!$A$7:$G$200,3,FALSE)</f>
        <v>0</v>
      </c>
      <c r="F57" s="50">
        <f>VLOOKUP($C57,'Équipes 2e cycle'!$A$7:$G$200,4,FALSE)</f>
        <v>0</v>
      </c>
      <c r="G57" s="51"/>
      <c r="H57" s="51"/>
      <c r="I57" s="52"/>
      <c r="J57" s="17">
        <f>VLOOKUP($C57,'Équipes 2e cycle'!$A$6:$G$200,5,FALSE)</f>
        <v>0</v>
      </c>
      <c r="K57" s="52"/>
      <c r="L57" s="82">
        <f t="shared" si="5"/>
        <v>0</v>
      </c>
      <c r="M57" s="51"/>
      <c r="N57" s="51"/>
      <c r="O57" s="52"/>
      <c r="P57" s="17">
        <f>VLOOKUP($C57,'Équipes 2e cycle'!$A$6:$G$200,5,FALSE)</f>
        <v>0</v>
      </c>
      <c r="Q57" s="52"/>
      <c r="R57" s="82">
        <f t="shared" si="6"/>
        <v>0</v>
      </c>
      <c r="S57" s="53">
        <f t="shared" si="0"/>
        <v>0</v>
      </c>
      <c r="T57" s="53">
        <f t="shared" si="1"/>
        <v>0.00055</v>
      </c>
      <c r="U57" s="54">
        <f>VLOOKUP($C57,'Équipes 2e cycle'!$A$6:$G$200,7,FALSE)</f>
        <v>0</v>
      </c>
      <c r="V57" s="54">
        <f t="shared" si="2"/>
        <v>5.5E-05</v>
      </c>
      <c r="W57" s="55"/>
    </row>
    <row r="58" spans="1:23" ht="24" customHeight="1">
      <c r="A58" s="47">
        <f t="shared" si="3"/>
        <v>5.4E-05</v>
      </c>
      <c r="B58" s="48">
        <f t="shared" si="4"/>
        <v>0.00054</v>
      </c>
      <c r="C58" s="49">
        <f>'Équipes 2e cycle'!$A52</f>
        <v>46</v>
      </c>
      <c r="D58" s="18">
        <f>VLOOKUP($C58,'Équipes 2e cycle'!$A$7:$G$200,2,FALSE)</f>
        <v>0</v>
      </c>
      <c r="E58" s="18">
        <f>VLOOKUP($C58,'Équipes 2e cycle'!$A$7:$G$200,3,FALSE)</f>
        <v>0</v>
      </c>
      <c r="F58" s="50">
        <f>VLOOKUP($C58,'Équipes 2e cycle'!$A$7:$G$200,4,FALSE)</f>
        <v>0</v>
      </c>
      <c r="G58" s="51"/>
      <c r="H58" s="51"/>
      <c r="I58" s="52"/>
      <c r="J58" s="17">
        <f>VLOOKUP($C58,'Équipes 2e cycle'!$A$6:$G$200,5,FALSE)</f>
        <v>0</v>
      </c>
      <c r="K58" s="52"/>
      <c r="L58" s="82">
        <f t="shared" si="5"/>
        <v>0</v>
      </c>
      <c r="M58" s="51"/>
      <c r="N58" s="51"/>
      <c r="O58" s="52"/>
      <c r="P58" s="17">
        <f>VLOOKUP($C58,'Équipes 2e cycle'!$A$6:$G$200,5,FALSE)</f>
        <v>0</v>
      </c>
      <c r="Q58" s="52"/>
      <c r="R58" s="82">
        <f t="shared" si="6"/>
        <v>0</v>
      </c>
      <c r="S58" s="53">
        <f t="shared" si="0"/>
        <v>0</v>
      </c>
      <c r="T58" s="53">
        <f t="shared" si="1"/>
        <v>0.00054</v>
      </c>
      <c r="U58" s="54">
        <f>VLOOKUP($C58,'Équipes 2e cycle'!$A$6:$G$200,7,FALSE)</f>
        <v>0</v>
      </c>
      <c r="V58" s="54">
        <f t="shared" si="2"/>
        <v>5.4E-05</v>
      </c>
      <c r="W58" s="55"/>
    </row>
    <row r="59" spans="1:23" ht="24" customHeight="1">
      <c r="A59" s="47">
        <f t="shared" si="3"/>
        <v>5.3E-05</v>
      </c>
      <c r="B59" s="48">
        <f t="shared" si="4"/>
        <v>0.00053</v>
      </c>
      <c r="C59" s="49">
        <f>'Équipes 2e cycle'!$A53</f>
        <v>47</v>
      </c>
      <c r="D59" s="18">
        <f>VLOOKUP($C59,'Équipes 2e cycle'!$A$7:$G$200,2,FALSE)</f>
        <v>0</v>
      </c>
      <c r="E59" s="18">
        <f>VLOOKUP($C59,'Équipes 2e cycle'!$A$7:$G$200,3,FALSE)</f>
        <v>0</v>
      </c>
      <c r="F59" s="50">
        <f>VLOOKUP($C59,'Équipes 2e cycle'!$A$7:$G$200,4,FALSE)</f>
        <v>0</v>
      </c>
      <c r="G59" s="51"/>
      <c r="H59" s="51"/>
      <c r="I59" s="52"/>
      <c r="J59" s="17">
        <f>VLOOKUP($C59,'Équipes 2e cycle'!$A$6:$G$200,5,FALSE)</f>
        <v>0</v>
      </c>
      <c r="K59" s="52"/>
      <c r="L59" s="82">
        <f t="shared" si="5"/>
        <v>0</v>
      </c>
      <c r="M59" s="51"/>
      <c r="N59" s="51"/>
      <c r="O59" s="52"/>
      <c r="P59" s="17">
        <f>VLOOKUP($C59,'Équipes 2e cycle'!$A$6:$G$200,5,FALSE)</f>
        <v>0</v>
      </c>
      <c r="Q59" s="52"/>
      <c r="R59" s="82">
        <f t="shared" si="6"/>
        <v>0</v>
      </c>
      <c r="S59" s="53">
        <f t="shared" si="0"/>
        <v>0</v>
      </c>
      <c r="T59" s="53">
        <f t="shared" si="1"/>
        <v>0.00053</v>
      </c>
      <c r="U59" s="54">
        <f>VLOOKUP($C59,'Équipes 2e cycle'!$A$6:$G$200,7,FALSE)</f>
        <v>0</v>
      </c>
      <c r="V59" s="54">
        <f t="shared" si="2"/>
        <v>5.3E-05</v>
      </c>
      <c r="W59" s="55"/>
    </row>
    <row r="60" spans="1:23" ht="24" customHeight="1">
      <c r="A60" s="47">
        <f t="shared" si="3"/>
        <v>5.2E-05</v>
      </c>
      <c r="B60" s="48">
        <f t="shared" si="4"/>
        <v>0.00052</v>
      </c>
      <c r="C60" s="49">
        <f>'Équipes 2e cycle'!$A54</f>
        <v>48</v>
      </c>
      <c r="D60" s="18">
        <f>VLOOKUP($C60,'Équipes 2e cycle'!$A$7:$G$200,2,FALSE)</f>
        <v>0</v>
      </c>
      <c r="E60" s="18">
        <f>VLOOKUP($C60,'Équipes 2e cycle'!$A$7:$G$200,3,FALSE)</f>
        <v>0</v>
      </c>
      <c r="F60" s="50">
        <f>VLOOKUP($C60,'Équipes 2e cycle'!$A$7:$G$200,4,FALSE)</f>
        <v>0</v>
      </c>
      <c r="G60" s="51"/>
      <c r="H60" s="51"/>
      <c r="I60" s="52"/>
      <c r="J60" s="17">
        <f>VLOOKUP($C60,'Équipes 2e cycle'!$A$6:$G$200,5,FALSE)</f>
        <v>0</v>
      </c>
      <c r="K60" s="52"/>
      <c r="L60" s="82">
        <f t="shared" si="5"/>
        <v>0</v>
      </c>
      <c r="M60" s="51"/>
      <c r="N60" s="51"/>
      <c r="O60" s="52"/>
      <c r="P60" s="17">
        <f>VLOOKUP($C60,'Équipes 2e cycle'!$A$6:$G$200,5,FALSE)</f>
        <v>0</v>
      </c>
      <c r="Q60" s="52"/>
      <c r="R60" s="82">
        <f t="shared" si="6"/>
        <v>0</v>
      </c>
      <c r="S60" s="53">
        <f t="shared" si="0"/>
        <v>0</v>
      </c>
      <c r="T60" s="53">
        <f t="shared" si="1"/>
        <v>0.00052</v>
      </c>
      <c r="U60" s="54">
        <f>VLOOKUP($C60,'Équipes 2e cycle'!$A$6:$G$200,7,FALSE)</f>
        <v>0</v>
      </c>
      <c r="V60" s="54">
        <f t="shared" si="2"/>
        <v>5.2E-05</v>
      </c>
      <c r="W60" s="55"/>
    </row>
    <row r="61" spans="1:23" ht="24" customHeight="1">
      <c r="A61" s="47">
        <f t="shared" si="3"/>
        <v>5.1E-05</v>
      </c>
      <c r="B61" s="48">
        <f t="shared" si="4"/>
        <v>0.00051</v>
      </c>
      <c r="C61" s="49">
        <f>'Équipes 2e cycle'!$A55</f>
        <v>49</v>
      </c>
      <c r="D61" s="18">
        <f>VLOOKUP($C61,'Équipes 2e cycle'!$A$7:$G$200,2,FALSE)</f>
        <v>0</v>
      </c>
      <c r="E61" s="18">
        <f>VLOOKUP($C61,'Équipes 2e cycle'!$A$7:$G$200,3,FALSE)</f>
        <v>0</v>
      </c>
      <c r="F61" s="50">
        <f>VLOOKUP($C61,'Équipes 2e cycle'!$A$7:$G$200,4,FALSE)</f>
        <v>0</v>
      </c>
      <c r="G61" s="51"/>
      <c r="H61" s="51"/>
      <c r="I61" s="52"/>
      <c r="J61" s="17">
        <f>VLOOKUP($C61,'Équipes 2e cycle'!$A$6:$G$200,5,FALSE)</f>
        <v>0</v>
      </c>
      <c r="K61" s="52"/>
      <c r="L61" s="82">
        <f t="shared" si="5"/>
        <v>0</v>
      </c>
      <c r="M61" s="51"/>
      <c r="N61" s="51"/>
      <c r="O61" s="52"/>
      <c r="P61" s="17">
        <f>VLOOKUP($C61,'Équipes 2e cycle'!$A$6:$G$200,5,FALSE)</f>
        <v>0</v>
      </c>
      <c r="Q61" s="52"/>
      <c r="R61" s="82">
        <f t="shared" si="6"/>
        <v>0</v>
      </c>
      <c r="S61" s="53">
        <f t="shared" si="0"/>
        <v>0</v>
      </c>
      <c r="T61" s="53">
        <f t="shared" si="1"/>
        <v>0.00051</v>
      </c>
      <c r="U61" s="54">
        <f>VLOOKUP($C61,'Équipes 2e cycle'!$A$6:$G$200,7,FALSE)</f>
        <v>0</v>
      </c>
      <c r="V61" s="54">
        <f t="shared" si="2"/>
        <v>5.1E-05</v>
      </c>
      <c r="W61" s="55"/>
    </row>
    <row r="62" spans="1:23" ht="24" customHeight="1">
      <c r="A62" s="47">
        <f t="shared" si="3"/>
        <v>5E-05</v>
      </c>
      <c r="B62" s="48">
        <f t="shared" si="4"/>
        <v>0.0005</v>
      </c>
      <c r="C62" s="49">
        <f>'Équipes 2e cycle'!$A56</f>
        <v>50</v>
      </c>
      <c r="D62" s="18">
        <f>VLOOKUP($C62,'Équipes 2e cycle'!$A$7:$G$200,2,FALSE)</f>
        <v>0</v>
      </c>
      <c r="E62" s="18">
        <f>VLOOKUP($C62,'Équipes 2e cycle'!$A$7:$G$200,3,FALSE)</f>
        <v>0</v>
      </c>
      <c r="F62" s="50">
        <f>VLOOKUP($C62,'Équipes 2e cycle'!$A$7:$G$200,4,FALSE)</f>
        <v>0</v>
      </c>
      <c r="G62" s="51"/>
      <c r="H62" s="51"/>
      <c r="I62" s="52"/>
      <c r="J62" s="17">
        <f>VLOOKUP($C62,'Équipes 2e cycle'!$A$6:$G$200,5,FALSE)</f>
        <v>0</v>
      </c>
      <c r="K62" s="52"/>
      <c r="L62" s="82">
        <f t="shared" si="5"/>
        <v>0</v>
      </c>
      <c r="M62" s="51"/>
      <c r="N62" s="51"/>
      <c r="O62" s="52"/>
      <c r="P62" s="17">
        <f>VLOOKUP($C62,'Équipes 2e cycle'!$A$6:$G$200,5,FALSE)</f>
        <v>0</v>
      </c>
      <c r="Q62" s="52"/>
      <c r="R62" s="82">
        <f t="shared" si="6"/>
        <v>0</v>
      </c>
      <c r="S62" s="53">
        <f t="shared" si="0"/>
        <v>0</v>
      </c>
      <c r="T62" s="53">
        <f t="shared" si="1"/>
        <v>0.0005</v>
      </c>
      <c r="U62" s="54">
        <f>VLOOKUP($C62,'Équipes 2e cycle'!$A$6:$G$200,7,FALSE)</f>
        <v>0</v>
      </c>
      <c r="V62" s="54">
        <f t="shared" si="2"/>
        <v>5E-05</v>
      </c>
      <c r="W62" s="55"/>
    </row>
    <row r="63" spans="1:23" ht="24" customHeight="1">
      <c r="A63" s="47">
        <f t="shared" si="3"/>
        <v>4.9E-05</v>
      </c>
      <c r="B63" s="48">
        <f t="shared" si="4"/>
        <v>0.00049</v>
      </c>
      <c r="C63" s="49">
        <f>'Équipes 2e cycle'!$A57</f>
        <v>51</v>
      </c>
      <c r="D63" s="18">
        <f>VLOOKUP($C63,'Équipes 2e cycle'!$A$7:$G$200,2,FALSE)</f>
        <v>0</v>
      </c>
      <c r="E63" s="18">
        <f>VLOOKUP($C63,'Équipes 2e cycle'!$A$7:$G$200,3,FALSE)</f>
        <v>0</v>
      </c>
      <c r="F63" s="50">
        <f>VLOOKUP($C63,'Équipes 2e cycle'!$A$7:$G$200,4,FALSE)</f>
        <v>0</v>
      </c>
      <c r="G63" s="51"/>
      <c r="H63" s="51"/>
      <c r="I63" s="52"/>
      <c r="J63" s="17">
        <f>VLOOKUP($C63,'Équipes 2e cycle'!$A$6:$G$200,5,FALSE)</f>
        <v>0</v>
      </c>
      <c r="K63" s="52"/>
      <c r="L63" s="82">
        <f t="shared" si="5"/>
        <v>0</v>
      </c>
      <c r="M63" s="51"/>
      <c r="N63" s="51"/>
      <c r="O63" s="52"/>
      <c r="P63" s="17">
        <f>VLOOKUP($C63,'Équipes 2e cycle'!$A$6:$G$200,5,FALSE)</f>
        <v>0</v>
      </c>
      <c r="Q63" s="52"/>
      <c r="R63" s="82">
        <f t="shared" si="6"/>
        <v>0</v>
      </c>
      <c r="S63" s="53">
        <f t="shared" si="0"/>
        <v>0</v>
      </c>
      <c r="T63" s="53">
        <f t="shared" si="1"/>
        <v>0.00049</v>
      </c>
      <c r="U63" s="54">
        <f>VLOOKUP($C63,'Équipes 2e cycle'!$A$6:$G$200,7,FALSE)</f>
        <v>0</v>
      </c>
      <c r="V63" s="54">
        <f t="shared" si="2"/>
        <v>4.9E-05</v>
      </c>
      <c r="W63" s="55"/>
    </row>
    <row r="64" spans="1:23" ht="24" customHeight="1">
      <c r="A64" s="47">
        <f t="shared" si="3"/>
        <v>4.8E-05</v>
      </c>
      <c r="B64" s="48">
        <f t="shared" si="4"/>
        <v>0.00048</v>
      </c>
      <c r="C64" s="49">
        <f>'Équipes 2e cycle'!$A58</f>
        <v>52</v>
      </c>
      <c r="D64" s="18">
        <f>VLOOKUP($C64,'Équipes 2e cycle'!$A$7:$G$200,2,FALSE)</f>
        <v>0</v>
      </c>
      <c r="E64" s="18">
        <f>VLOOKUP($C64,'Équipes 2e cycle'!$A$7:$G$200,3,FALSE)</f>
        <v>0</v>
      </c>
      <c r="F64" s="50">
        <f>VLOOKUP($C64,'Équipes 2e cycle'!$A$7:$G$200,4,FALSE)</f>
        <v>0</v>
      </c>
      <c r="G64" s="51"/>
      <c r="H64" s="51"/>
      <c r="I64" s="52"/>
      <c r="J64" s="17">
        <f>VLOOKUP($C64,'Équipes 2e cycle'!$A$6:$G$200,5,FALSE)</f>
        <v>0</v>
      </c>
      <c r="K64" s="52"/>
      <c r="L64" s="82">
        <f t="shared" si="5"/>
        <v>0</v>
      </c>
      <c r="M64" s="51"/>
      <c r="N64" s="51"/>
      <c r="O64" s="52"/>
      <c r="P64" s="17">
        <f>VLOOKUP($C64,'Équipes 2e cycle'!$A$6:$G$200,5,FALSE)</f>
        <v>0</v>
      </c>
      <c r="Q64" s="52"/>
      <c r="R64" s="82">
        <f t="shared" si="6"/>
        <v>0</v>
      </c>
      <c r="S64" s="53">
        <f t="shared" si="0"/>
        <v>0</v>
      </c>
      <c r="T64" s="53">
        <f t="shared" si="1"/>
        <v>0.00048</v>
      </c>
      <c r="U64" s="54">
        <f>VLOOKUP($C64,'Équipes 2e cycle'!$A$6:$G$200,7,FALSE)</f>
        <v>0</v>
      </c>
      <c r="V64" s="54">
        <f t="shared" si="2"/>
        <v>4.8E-05</v>
      </c>
      <c r="W64" s="55"/>
    </row>
    <row r="65" spans="1:23" ht="24" customHeight="1">
      <c r="A65" s="47">
        <f t="shared" si="3"/>
        <v>4.7E-05</v>
      </c>
      <c r="B65" s="48">
        <f t="shared" si="4"/>
        <v>0.00047</v>
      </c>
      <c r="C65" s="49">
        <f>'Équipes 2e cycle'!$A59</f>
        <v>53</v>
      </c>
      <c r="D65" s="18">
        <f>VLOOKUP($C65,'Équipes 2e cycle'!$A$7:$G$200,2,FALSE)</f>
        <v>0</v>
      </c>
      <c r="E65" s="18">
        <f>VLOOKUP($C65,'Équipes 2e cycle'!$A$7:$G$200,3,FALSE)</f>
        <v>0</v>
      </c>
      <c r="F65" s="50">
        <f>VLOOKUP($C65,'Équipes 2e cycle'!$A$7:$G$200,4,FALSE)</f>
        <v>0</v>
      </c>
      <c r="G65" s="51"/>
      <c r="H65" s="51"/>
      <c r="I65" s="52"/>
      <c r="J65" s="17">
        <f>VLOOKUP($C65,'Équipes 2e cycle'!$A$6:$G$200,5,FALSE)</f>
        <v>0</v>
      </c>
      <c r="K65" s="52"/>
      <c r="L65" s="82">
        <f t="shared" si="5"/>
        <v>0</v>
      </c>
      <c r="M65" s="51"/>
      <c r="N65" s="51"/>
      <c r="O65" s="52"/>
      <c r="P65" s="17">
        <f>VLOOKUP($C65,'Équipes 2e cycle'!$A$6:$G$200,5,FALSE)</f>
        <v>0</v>
      </c>
      <c r="Q65" s="52"/>
      <c r="R65" s="82">
        <f t="shared" si="6"/>
        <v>0</v>
      </c>
      <c r="S65" s="53">
        <f t="shared" si="0"/>
        <v>0</v>
      </c>
      <c r="T65" s="53">
        <f t="shared" si="1"/>
        <v>0.00047</v>
      </c>
      <c r="U65" s="54">
        <f>VLOOKUP($C65,'Équipes 2e cycle'!$A$6:$G$200,7,FALSE)</f>
        <v>0</v>
      </c>
      <c r="V65" s="54">
        <f t="shared" si="2"/>
        <v>4.7E-05</v>
      </c>
      <c r="W65" s="55"/>
    </row>
    <row r="66" spans="1:23" ht="24" customHeight="1">
      <c r="A66" s="47">
        <f t="shared" si="3"/>
        <v>4.6E-05</v>
      </c>
      <c r="B66" s="48">
        <f t="shared" si="4"/>
        <v>0.00046</v>
      </c>
      <c r="C66" s="49">
        <f>'Équipes 2e cycle'!$A60</f>
        <v>54</v>
      </c>
      <c r="D66" s="18">
        <f>VLOOKUP($C66,'Équipes 2e cycle'!$A$7:$G$200,2,FALSE)</f>
        <v>0</v>
      </c>
      <c r="E66" s="18">
        <f>VLOOKUP($C66,'Équipes 2e cycle'!$A$7:$G$200,3,FALSE)</f>
        <v>0</v>
      </c>
      <c r="F66" s="50">
        <f>VLOOKUP($C66,'Équipes 2e cycle'!$A$7:$G$200,4,FALSE)</f>
        <v>0</v>
      </c>
      <c r="G66" s="51"/>
      <c r="H66" s="51"/>
      <c r="I66" s="52"/>
      <c r="J66" s="17">
        <f>VLOOKUP($C66,'Équipes 2e cycle'!$A$6:$G$200,5,FALSE)</f>
        <v>0</v>
      </c>
      <c r="K66" s="52"/>
      <c r="L66" s="82">
        <f t="shared" si="5"/>
        <v>0</v>
      </c>
      <c r="M66" s="51"/>
      <c r="N66" s="51"/>
      <c r="O66" s="52"/>
      <c r="P66" s="17">
        <f>VLOOKUP($C66,'Équipes 2e cycle'!$A$6:$G$200,5,FALSE)</f>
        <v>0</v>
      </c>
      <c r="Q66" s="52"/>
      <c r="R66" s="82">
        <f t="shared" si="6"/>
        <v>0</v>
      </c>
      <c r="S66" s="53">
        <f t="shared" si="0"/>
        <v>0</v>
      </c>
      <c r="T66" s="53">
        <f t="shared" si="1"/>
        <v>0.00046</v>
      </c>
      <c r="U66" s="54">
        <f>VLOOKUP($C66,'Équipes 2e cycle'!$A$6:$G$200,7,FALSE)</f>
        <v>0</v>
      </c>
      <c r="V66" s="54">
        <f t="shared" si="2"/>
        <v>4.6E-05</v>
      </c>
      <c r="W66" s="55"/>
    </row>
    <row r="67" spans="1:23" ht="24" customHeight="1">
      <c r="A67" s="47">
        <f t="shared" si="3"/>
        <v>4.5E-05</v>
      </c>
      <c r="B67" s="48">
        <f t="shared" si="4"/>
        <v>0.00045</v>
      </c>
      <c r="C67" s="49">
        <f>'Équipes 2e cycle'!$A61</f>
        <v>55</v>
      </c>
      <c r="D67" s="18">
        <f>VLOOKUP($C67,'Équipes 2e cycle'!$A$7:$G$200,2,FALSE)</f>
        <v>0</v>
      </c>
      <c r="E67" s="18">
        <f>VLOOKUP($C67,'Équipes 2e cycle'!$A$7:$G$200,3,FALSE)</f>
        <v>0</v>
      </c>
      <c r="F67" s="50">
        <f>VLOOKUP($C67,'Équipes 2e cycle'!$A$7:$G$200,4,FALSE)</f>
        <v>0</v>
      </c>
      <c r="G67" s="51"/>
      <c r="H67" s="51"/>
      <c r="I67" s="52"/>
      <c r="J67" s="17">
        <f>VLOOKUP($C67,'Équipes 2e cycle'!$A$6:$G$200,5,FALSE)</f>
        <v>0</v>
      </c>
      <c r="K67" s="52"/>
      <c r="L67" s="82">
        <f t="shared" si="5"/>
        <v>0</v>
      </c>
      <c r="M67" s="51"/>
      <c r="N67" s="51"/>
      <c r="O67" s="52"/>
      <c r="P67" s="17">
        <f>VLOOKUP($C67,'Équipes 2e cycle'!$A$6:$G$200,5,FALSE)</f>
        <v>0</v>
      </c>
      <c r="Q67" s="52"/>
      <c r="R67" s="82">
        <f t="shared" si="6"/>
        <v>0</v>
      </c>
      <c r="S67" s="53">
        <f t="shared" si="0"/>
        <v>0</v>
      </c>
      <c r="T67" s="53">
        <f t="shared" si="1"/>
        <v>0.00045</v>
      </c>
      <c r="U67" s="54">
        <f>VLOOKUP($C67,'Équipes 2e cycle'!$A$6:$G$200,7,FALSE)</f>
        <v>0</v>
      </c>
      <c r="V67" s="54">
        <f t="shared" si="2"/>
        <v>4.5E-05</v>
      </c>
      <c r="W67" s="55"/>
    </row>
    <row r="68" spans="1:23" ht="24" customHeight="1">
      <c r="A68" s="47">
        <f t="shared" si="3"/>
        <v>4.4E-05</v>
      </c>
      <c r="B68" s="48">
        <f t="shared" si="4"/>
        <v>0.00044</v>
      </c>
      <c r="C68" s="49">
        <f>'Équipes 2e cycle'!$A62</f>
        <v>56</v>
      </c>
      <c r="D68" s="18">
        <f>VLOOKUP($C68,'Équipes 2e cycle'!$A$7:$G$200,2,FALSE)</f>
        <v>0</v>
      </c>
      <c r="E68" s="18">
        <f>VLOOKUP($C68,'Équipes 2e cycle'!$A$7:$G$200,3,FALSE)</f>
        <v>0</v>
      </c>
      <c r="F68" s="50">
        <f>VLOOKUP($C68,'Équipes 2e cycle'!$A$7:$G$200,4,FALSE)</f>
        <v>0</v>
      </c>
      <c r="G68" s="51"/>
      <c r="H68" s="51"/>
      <c r="I68" s="52"/>
      <c r="J68" s="17">
        <f>VLOOKUP($C68,'Équipes 2e cycle'!$A$6:$G$200,5,FALSE)</f>
        <v>0</v>
      </c>
      <c r="K68" s="52"/>
      <c r="L68" s="82">
        <f t="shared" si="5"/>
        <v>0</v>
      </c>
      <c r="M68" s="51"/>
      <c r="N68" s="51"/>
      <c r="O68" s="52"/>
      <c r="P68" s="17">
        <f>VLOOKUP($C68,'Équipes 2e cycle'!$A$6:$G$200,5,FALSE)</f>
        <v>0</v>
      </c>
      <c r="Q68" s="52"/>
      <c r="R68" s="82">
        <f t="shared" si="6"/>
        <v>0</v>
      </c>
      <c r="S68" s="53">
        <f t="shared" si="0"/>
        <v>0</v>
      </c>
      <c r="T68" s="53">
        <f t="shared" si="1"/>
        <v>0.00044</v>
      </c>
      <c r="U68" s="54">
        <f>VLOOKUP($C68,'Équipes 2e cycle'!$A$6:$G$200,7,FALSE)</f>
        <v>0</v>
      </c>
      <c r="V68" s="54">
        <f t="shared" si="2"/>
        <v>4.4E-05</v>
      </c>
      <c r="W68" s="55"/>
    </row>
    <row r="69" spans="1:23" ht="24" customHeight="1">
      <c r="A69" s="47">
        <f t="shared" si="3"/>
        <v>4.3E-05</v>
      </c>
      <c r="B69" s="48">
        <f t="shared" si="4"/>
        <v>0.00043</v>
      </c>
      <c r="C69" s="49">
        <f>'Équipes 2e cycle'!$A63</f>
        <v>57</v>
      </c>
      <c r="D69" s="18">
        <f>VLOOKUP($C69,'Équipes 2e cycle'!$A$7:$G$200,2,FALSE)</f>
        <v>0</v>
      </c>
      <c r="E69" s="18">
        <f>VLOOKUP($C69,'Équipes 2e cycle'!$A$7:$G$200,3,FALSE)</f>
        <v>0</v>
      </c>
      <c r="F69" s="50">
        <f>VLOOKUP($C69,'Équipes 2e cycle'!$A$7:$G$200,4,FALSE)</f>
        <v>0</v>
      </c>
      <c r="G69" s="51"/>
      <c r="H69" s="51"/>
      <c r="I69" s="52"/>
      <c r="J69" s="17">
        <f>VLOOKUP($C69,'Équipes 2e cycle'!$A$6:$G$200,5,FALSE)</f>
        <v>0</v>
      </c>
      <c r="K69" s="52"/>
      <c r="L69" s="82">
        <f t="shared" si="5"/>
        <v>0</v>
      </c>
      <c r="M69" s="51"/>
      <c r="N69" s="51"/>
      <c r="O69" s="52"/>
      <c r="P69" s="17">
        <f>VLOOKUP($C69,'Équipes 2e cycle'!$A$6:$G$200,5,FALSE)</f>
        <v>0</v>
      </c>
      <c r="Q69" s="52"/>
      <c r="R69" s="82">
        <f t="shared" si="6"/>
        <v>0</v>
      </c>
      <c r="S69" s="53">
        <f t="shared" si="0"/>
        <v>0</v>
      </c>
      <c r="T69" s="53">
        <f t="shared" si="1"/>
        <v>0.00043</v>
      </c>
      <c r="U69" s="54">
        <f>VLOOKUP($C69,'Équipes 2e cycle'!$A$6:$G$200,7,FALSE)</f>
        <v>0</v>
      </c>
      <c r="V69" s="54">
        <f t="shared" si="2"/>
        <v>4.3E-05</v>
      </c>
      <c r="W69" s="55"/>
    </row>
    <row r="70" spans="1:23" ht="24" customHeight="1">
      <c r="A70" s="47">
        <f t="shared" si="3"/>
        <v>4.2E-05</v>
      </c>
      <c r="B70" s="48">
        <f t="shared" si="4"/>
        <v>0.00042</v>
      </c>
      <c r="C70" s="49">
        <f>'Équipes 2e cycle'!$A64</f>
        <v>58</v>
      </c>
      <c r="D70" s="18">
        <f>VLOOKUP($C70,'Équipes 2e cycle'!$A$7:$G$200,2,FALSE)</f>
        <v>0</v>
      </c>
      <c r="E70" s="18">
        <f>VLOOKUP($C70,'Équipes 2e cycle'!$A$7:$G$200,3,FALSE)</f>
        <v>0</v>
      </c>
      <c r="F70" s="50">
        <f>VLOOKUP($C70,'Équipes 2e cycle'!$A$7:$G$200,4,FALSE)</f>
        <v>0</v>
      </c>
      <c r="G70" s="51"/>
      <c r="H70" s="51"/>
      <c r="I70" s="52"/>
      <c r="J70" s="17">
        <f>VLOOKUP($C70,'Équipes 2e cycle'!$A$6:$G$200,5,FALSE)</f>
        <v>0</v>
      </c>
      <c r="K70" s="52"/>
      <c r="L70" s="82">
        <f t="shared" si="5"/>
        <v>0</v>
      </c>
      <c r="M70" s="51"/>
      <c r="N70" s="51"/>
      <c r="O70" s="52"/>
      <c r="P70" s="17">
        <f>VLOOKUP($C70,'Équipes 2e cycle'!$A$6:$G$200,5,FALSE)</f>
        <v>0</v>
      </c>
      <c r="Q70" s="52"/>
      <c r="R70" s="82">
        <f t="shared" si="6"/>
        <v>0</v>
      </c>
      <c r="S70" s="53">
        <f t="shared" si="0"/>
        <v>0</v>
      </c>
      <c r="T70" s="53">
        <f t="shared" si="1"/>
        <v>0.00042</v>
      </c>
      <c r="U70" s="54">
        <f>VLOOKUP($C70,'Équipes 2e cycle'!$A$6:$G$200,7,FALSE)</f>
        <v>0</v>
      </c>
      <c r="V70" s="54">
        <f t="shared" si="2"/>
        <v>4.2E-05</v>
      </c>
      <c r="W70" s="55"/>
    </row>
    <row r="71" spans="1:23" ht="24" customHeight="1">
      <c r="A71" s="47">
        <f t="shared" si="3"/>
        <v>4.1E-05</v>
      </c>
      <c r="B71" s="48">
        <f t="shared" si="4"/>
        <v>0.00041</v>
      </c>
      <c r="C71" s="49">
        <f>'Équipes 2e cycle'!$A65</f>
        <v>59</v>
      </c>
      <c r="D71" s="18">
        <f>VLOOKUP($C71,'Équipes 2e cycle'!$A$7:$G$200,2,FALSE)</f>
        <v>0</v>
      </c>
      <c r="E71" s="18">
        <f>VLOOKUP($C71,'Équipes 2e cycle'!$A$7:$G$200,3,FALSE)</f>
        <v>0</v>
      </c>
      <c r="F71" s="50">
        <f>VLOOKUP($C71,'Équipes 2e cycle'!$A$7:$G$200,4,FALSE)</f>
        <v>0</v>
      </c>
      <c r="G71" s="51"/>
      <c r="H71" s="51"/>
      <c r="I71" s="52"/>
      <c r="J71" s="17">
        <f>VLOOKUP($C71,'Équipes 2e cycle'!$A$6:$G$200,5,FALSE)</f>
        <v>0</v>
      </c>
      <c r="K71" s="52"/>
      <c r="L71" s="82">
        <f t="shared" si="5"/>
        <v>0</v>
      </c>
      <c r="M71" s="51"/>
      <c r="N71" s="51"/>
      <c r="O71" s="52"/>
      <c r="P71" s="17">
        <f>VLOOKUP($C71,'Équipes 2e cycle'!$A$6:$G$200,5,FALSE)</f>
        <v>0</v>
      </c>
      <c r="Q71" s="52"/>
      <c r="R71" s="82">
        <f t="shared" si="6"/>
        <v>0</v>
      </c>
      <c r="S71" s="53">
        <f t="shared" si="0"/>
        <v>0</v>
      </c>
      <c r="T71" s="53">
        <f t="shared" si="1"/>
        <v>0.00041</v>
      </c>
      <c r="U71" s="54">
        <f>VLOOKUP($C71,'Équipes 2e cycle'!$A$6:$G$200,7,FALSE)</f>
        <v>0</v>
      </c>
      <c r="V71" s="54">
        <f t="shared" si="2"/>
        <v>4.1E-05</v>
      </c>
      <c r="W71" s="55"/>
    </row>
    <row r="72" spans="1:23" ht="24" customHeight="1">
      <c r="A72" s="47">
        <f t="shared" si="3"/>
        <v>4E-05</v>
      </c>
      <c r="B72" s="48">
        <f t="shared" si="4"/>
        <v>0.0004</v>
      </c>
      <c r="C72" s="49">
        <f>'Équipes 2e cycle'!$A66</f>
        <v>60</v>
      </c>
      <c r="D72" s="18">
        <f>VLOOKUP($C72,'Équipes 2e cycle'!$A$7:$G$200,2,FALSE)</f>
        <v>0</v>
      </c>
      <c r="E72" s="18">
        <f>VLOOKUP($C72,'Équipes 2e cycle'!$A$7:$G$200,3,FALSE)</f>
        <v>0</v>
      </c>
      <c r="F72" s="50">
        <f>VLOOKUP($C72,'Équipes 2e cycle'!$A$7:$G$200,4,FALSE)</f>
        <v>0</v>
      </c>
      <c r="G72" s="51"/>
      <c r="H72" s="51"/>
      <c r="I72" s="52"/>
      <c r="J72" s="17">
        <f>VLOOKUP($C72,'Équipes 2e cycle'!$A$6:$G$200,5,FALSE)</f>
        <v>0</v>
      </c>
      <c r="K72" s="52"/>
      <c r="L72" s="82">
        <f t="shared" si="5"/>
        <v>0</v>
      </c>
      <c r="M72" s="51"/>
      <c r="N72" s="51"/>
      <c r="O72" s="52"/>
      <c r="P72" s="17">
        <f>VLOOKUP($C72,'Équipes 2e cycle'!$A$6:$G$200,5,FALSE)</f>
        <v>0</v>
      </c>
      <c r="Q72" s="52"/>
      <c r="R72" s="82">
        <f t="shared" si="6"/>
        <v>0</v>
      </c>
      <c r="S72" s="53">
        <f t="shared" si="0"/>
        <v>0</v>
      </c>
      <c r="T72" s="53">
        <f t="shared" si="1"/>
        <v>0.0004</v>
      </c>
      <c r="U72" s="54">
        <f>VLOOKUP($C72,'Équipes 2e cycle'!$A$6:$G$200,7,FALSE)</f>
        <v>0</v>
      </c>
      <c r="V72" s="54">
        <f t="shared" si="2"/>
        <v>4E-05</v>
      </c>
      <c r="W72" s="55"/>
    </row>
    <row r="73" spans="1:23" ht="24" customHeight="1">
      <c r="A73" s="47">
        <f t="shared" si="3"/>
        <v>3.9E-05</v>
      </c>
      <c r="B73" s="48">
        <f t="shared" si="4"/>
        <v>0.00039</v>
      </c>
      <c r="C73" s="49">
        <f>'Équipes 2e cycle'!$A67</f>
        <v>61</v>
      </c>
      <c r="D73" s="18">
        <f>VLOOKUP($C73,'Équipes 2e cycle'!$A$7:$G$200,2,FALSE)</f>
        <v>0</v>
      </c>
      <c r="E73" s="18">
        <f>VLOOKUP($C73,'Équipes 2e cycle'!$A$7:$G$200,3,FALSE)</f>
        <v>0</v>
      </c>
      <c r="F73" s="50">
        <f>VLOOKUP($C73,'Équipes 2e cycle'!$A$7:$G$200,4,FALSE)</f>
        <v>0</v>
      </c>
      <c r="G73" s="51"/>
      <c r="H73" s="51"/>
      <c r="I73" s="52"/>
      <c r="J73" s="17">
        <f>VLOOKUP($C73,'Équipes 2e cycle'!$A$6:$G$200,5,FALSE)</f>
        <v>0</v>
      </c>
      <c r="K73" s="52"/>
      <c r="L73" s="82">
        <f t="shared" si="5"/>
        <v>0</v>
      </c>
      <c r="M73" s="51"/>
      <c r="N73" s="51"/>
      <c r="O73" s="52"/>
      <c r="P73" s="17">
        <f>VLOOKUP($C73,'Équipes 2e cycle'!$A$6:$G$200,5,FALSE)</f>
        <v>0</v>
      </c>
      <c r="Q73" s="52"/>
      <c r="R73" s="82">
        <f t="shared" si="6"/>
        <v>0</v>
      </c>
      <c r="S73" s="53">
        <f t="shared" si="0"/>
        <v>0</v>
      </c>
      <c r="T73" s="53">
        <f t="shared" si="1"/>
        <v>0.00039</v>
      </c>
      <c r="U73" s="54">
        <f>VLOOKUP($C73,'Équipes 2e cycle'!$A$6:$G$200,7,FALSE)</f>
        <v>0</v>
      </c>
      <c r="V73" s="54">
        <f t="shared" si="2"/>
        <v>3.9E-05</v>
      </c>
      <c r="W73" s="55"/>
    </row>
    <row r="74" spans="1:23" ht="24" customHeight="1">
      <c r="A74" s="47">
        <f t="shared" si="3"/>
        <v>3.8E-05</v>
      </c>
      <c r="B74" s="48">
        <f t="shared" si="4"/>
        <v>0.00038</v>
      </c>
      <c r="C74" s="49">
        <f>'Équipes 2e cycle'!$A68</f>
        <v>62</v>
      </c>
      <c r="D74" s="18">
        <f>VLOOKUP($C74,'Équipes 2e cycle'!$A$7:$G$200,2,FALSE)</f>
        <v>0</v>
      </c>
      <c r="E74" s="18">
        <f>VLOOKUP($C74,'Équipes 2e cycle'!$A$7:$G$200,3,FALSE)</f>
        <v>0</v>
      </c>
      <c r="F74" s="50">
        <f>VLOOKUP($C74,'Équipes 2e cycle'!$A$7:$G$200,4,FALSE)</f>
        <v>0</v>
      </c>
      <c r="G74" s="51"/>
      <c r="H74" s="51"/>
      <c r="I74" s="52"/>
      <c r="J74" s="17">
        <f>VLOOKUP($C74,'Équipes 2e cycle'!$A$6:$G$200,5,FALSE)</f>
        <v>0</v>
      </c>
      <c r="K74" s="52"/>
      <c r="L74" s="82">
        <f t="shared" si="5"/>
        <v>0</v>
      </c>
      <c r="M74" s="51"/>
      <c r="N74" s="51"/>
      <c r="O74" s="52"/>
      <c r="P74" s="17">
        <f>VLOOKUP($C74,'Équipes 2e cycle'!$A$6:$G$200,5,FALSE)</f>
        <v>0</v>
      </c>
      <c r="Q74" s="52"/>
      <c r="R74" s="82">
        <f t="shared" si="6"/>
        <v>0</v>
      </c>
      <c r="S74" s="53">
        <f t="shared" si="0"/>
        <v>0</v>
      </c>
      <c r="T74" s="53">
        <f t="shared" si="1"/>
        <v>0.00038</v>
      </c>
      <c r="U74" s="54">
        <f>VLOOKUP($C74,'Équipes 2e cycle'!$A$6:$G$200,7,FALSE)</f>
        <v>0</v>
      </c>
      <c r="V74" s="54">
        <f t="shared" si="2"/>
        <v>3.8E-05</v>
      </c>
      <c r="W74" s="55"/>
    </row>
    <row r="75" spans="1:23" ht="24" customHeight="1">
      <c r="A75" s="47">
        <f t="shared" si="3"/>
        <v>3.7E-05</v>
      </c>
      <c r="B75" s="48">
        <f t="shared" si="4"/>
        <v>0.00037</v>
      </c>
      <c r="C75" s="49">
        <f>'Équipes 2e cycle'!$A69</f>
        <v>63</v>
      </c>
      <c r="D75" s="18">
        <f>VLOOKUP($C75,'Équipes 2e cycle'!$A$7:$G$200,2,FALSE)</f>
        <v>0</v>
      </c>
      <c r="E75" s="18">
        <f>VLOOKUP($C75,'Équipes 2e cycle'!$A$7:$G$200,3,FALSE)</f>
        <v>0</v>
      </c>
      <c r="F75" s="50">
        <f>VLOOKUP($C75,'Équipes 2e cycle'!$A$7:$G$200,4,FALSE)</f>
        <v>0</v>
      </c>
      <c r="G75" s="51"/>
      <c r="H75" s="51"/>
      <c r="I75" s="52"/>
      <c r="J75" s="17">
        <f>VLOOKUP($C75,'Équipes 2e cycle'!$A$6:$G$200,5,FALSE)</f>
        <v>0</v>
      </c>
      <c r="K75" s="52"/>
      <c r="L75" s="82">
        <f t="shared" si="5"/>
        <v>0</v>
      </c>
      <c r="M75" s="51"/>
      <c r="N75" s="51"/>
      <c r="O75" s="52"/>
      <c r="P75" s="17">
        <f>VLOOKUP($C75,'Équipes 2e cycle'!$A$6:$G$200,5,FALSE)</f>
        <v>0</v>
      </c>
      <c r="Q75" s="52"/>
      <c r="R75" s="82">
        <f t="shared" si="6"/>
        <v>0</v>
      </c>
      <c r="S75" s="53">
        <f t="shared" si="0"/>
        <v>0</v>
      </c>
      <c r="T75" s="53">
        <f t="shared" si="1"/>
        <v>0.00037</v>
      </c>
      <c r="U75" s="54">
        <f>VLOOKUP($C75,'Équipes 2e cycle'!$A$6:$G$200,7,FALSE)</f>
        <v>0</v>
      </c>
      <c r="V75" s="54">
        <f t="shared" si="2"/>
        <v>3.7E-05</v>
      </c>
      <c r="W75" s="55"/>
    </row>
    <row r="76" spans="1:23" ht="24" customHeight="1">
      <c r="A76" s="47">
        <f t="shared" si="3"/>
        <v>3.6E-05</v>
      </c>
      <c r="B76" s="48">
        <f t="shared" si="4"/>
        <v>0.00036</v>
      </c>
      <c r="C76" s="49">
        <f>'Équipes 2e cycle'!$A70</f>
        <v>64</v>
      </c>
      <c r="D76" s="18">
        <f>VLOOKUP($C76,'Équipes 2e cycle'!$A$7:$G$200,2,FALSE)</f>
        <v>0</v>
      </c>
      <c r="E76" s="18">
        <f>VLOOKUP($C76,'Équipes 2e cycle'!$A$7:$G$200,3,FALSE)</f>
        <v>0</v>
      </c>
      <c r="F76" s="50">
        <f>VLOOKUP($C76,'Équipes 2e cycle'!$A$7:$G$200,4,FALSE)</f>
        <v>0</v>
      </c>
      <c r="G76" s="51"/>
      <c r="H76" s="51"/>
      <c r="I76" s="52"/>
      <c r="J76" s="17">
        <f>VLOOKUP($C76,'Équipes 2e cycle'!$A$6:$G$200,5,FALSE)</f>
        <v>0</v>
      </c>
      <c r="K76" s="52"/>
      <c r="L76" s="82">
        <f t="shared" si="5"/>
        <v>0</v>
      </c>
      <c r="M76" s="51"/>
      <c r="N76" s="51"/>
      <c r="O76" s="52"/>
      <c r="P76" s="17">
        <f>VLOOKUP($C76,'Équipes 2e cycle'!$A$6:$G$200,5,FALSE)</f>
        <v>0</v>
      </c>
      <c r="Q76" s="52"/>
      <c r="R76" s="82">
        <f t="shared" si="6"/>
        <v>0</v>
      </c>
      <c r="S76" s="53">
        <f t="shared" si="0"/>
        <v>0</v>
      </c>
      <c r="T76" s="53">
        <f t="shared" si="1"/>
        <v>0.00036</v>
      </c>
      <c r="U76" s="54">
        <f>VLOOKUP($C76,'Équipes 2e cycle'!$A$6:$G$200,7,FALSE)</f>
        <v>0</v>
      </c>
      <c r="V76" s="54">
        <f t="shared" si="2"/>
        <v>3.6E-05</v>
      </c>
      <c r="W76" s="55"/>
    </row>
    <row r="77" spans="1:23" ht="24" customHeight="1">
      <c r="A77" s="47">
        <f t="shared" si="3"/>
        <v>3.5E-05</v>
      </c>
      <c r="B77" s="48">
        <f t="shared" si="4"/>
        <v>0.00035</v>
      </c>
      <c r="C77" s="49">
        <f>'Équipes 2e cycle'!$A71</f>
        <v>65</v>
      </c>
      <c r="D77" s="18">
        <f>VLOOKUP($C77,'Équipes 2e cycle'!$A$7:$G$200,2,FALSE)</f>
        <v>0</v>
      </c>
      <c r="E77" s="18">
        <f>VLOOKUP($C77,'Équipes 2e cycle'!$A$7:$G$200,3,FALSE)</f>
        <v>0</v>
      </c>
      <c r="F77" s="50">
        <f>VLOOKUP($C77,'Équipes 2e cycle'!$A$7:$G$200,4,FALSE)</f>
        <v>0</v>
      </c>
      <c r="G77" s="51"/>
      <c r="H77" s="51"/>
      <c r="I77" s="52"/>
      <c r="J77" s="17">
        <f>VLOOKUP($C77,'Équipes 2e cycle'!$A$6:$G$200,5,FALSE)</f>
        <v>0</v>
      </c>
      <c r="K77" s="52"/>
      <c r="L77" s="82">
        <f t="shared" si="5"/>
        <v>0</v>
      </c>
      <c r="M77" s="51"/>
      <c r="N77" s="51"/>
      <c r="O77" s="52"/>
      <c r="P77" s="17">
        <f>VLOOKUP($C77,'Équipes 2e cycle'!$A$6:$G$200,5,FALSE)</f>
        <v>0</v>
      </c>
      <c r="Q77" s="52"/>
      <c r="R77" s="82">
        <f t="shared" si="6"/>
        <v>0</v>
      </c>
      <c r="S77" s="53">
        <f t="shared" si="0"/>
        <v>0</v>
      </c>
      <c r="T77" s="53">
        <f aca="true" t="shared" si="7" ref="T77:T112">$S77+(100-$C77)/100000</f>
        <v>0.00035</v>
      </c>
      <c r="U77" s="54">
        <f>VLOOKUP($C77,'Équipes 2e cycle'!$A$6:$G$200,7,FALSE)</f>
        <v>0</v>
      </c>
      <c r="V77" s="54">
        <f aca="true" t="shared" si="8" ref="V77:V112">_xlfn.IFERROR((85*$S77/$S$10+$U77)+IF($W77="",0,1/$W77/1000),0)+(100-$C77)/1000000</f>
        <v>3.5E-05</v>
      </c>
      <c r="W77" s="55"/>
    </row>
    <row r="78" spans="1:23" ht="24" customHeight="1">
      <c r="A78" s="47">
        <f aca="true" t="shared" si="9" ref="A78:A132">V78</f>
        <v>3.4E-05</v>
      </c>
      <c r="B78" s="48">
        <f aca="true" t="shared" si="10" ref="B78:B132">T78</f>
        <v>0.00034</v>
      </c>
      <c r="C78" s="49">
        <f>'Équipes 2e cycle'!$A72</f>
        <v>66</v>
      </c>
      <c r="D78" s="18">
        <f>VLOOKUP($C78,'Équipes 2e cycle'!$A$7:$G$200,2,FALSE)</f>
        <v>0</v>
      </c>
      <c r="E78" s="18">
        <f>VLOOKUP($C78,'Équipes 2e cycle'!$A$7:$G$200,3,FALSE)</f>
        <v>0</v>
      </c>
      <c r="F78" s="50">
        <f>VLOOKUP($C78,'Équipes 2e cycle'!$A$7:$G$200,4,FALSE)</f>
        <v>0</v>
      </c>
      <c r="G78" s="51"/>
      <c r="H78" s="51"/>
      <c r="I78" s="52"/>
      <c r="J78" s="17">
        <f>VLOOKUP($C78,'Équipes 2e cycle'!$A$6:$G$200,5,FALSE)</f>
        <v>0</v>
      </c>
      <c r="K78" s="52"/>
      <c r="L78" s="82">
        <f aca="true" t="shared" si="11" ref="L78:L112">_xlfn.IFERROR(70*(1-IF(OR(G78="",G78&gt;1000,AND(G78&gt;500,H78="x")),1000,IF(H78="x",2,1)*G78)/1000)+30*IF(OR(I78&lt;10,K78="x"),0,J78/(I78-3)),0)</f>
        <v>0</v>
      </c>
      <c r="M78" s="51"/>
      <c r="N78" s="51"/>
      <c r="O78" s="52"/>
      <c r="P78" s="17">
        <f>VLOOKUP($C78,'Équipes 2e cycle'!$A$6:$G$200,5,FALSE)</f>
        <v>0</v>
      </c>
      <c r="Q78" s="52"/>
      <c r="R78" s="82">
        <f aca="true" t="shared" si="12" ref="R78:R112">_xlfn.IFERROR(70*(1-IF(OR(M78="",M78&gt;1000,AND(M78&gt;500,N78="x")),1000,IF(N78="x",2,1)*M78)/1000)+30*IF(OR(O78&lt;10,Q78="x"),0,P78/(O78-3)),0)</f>
        <v>0</v>
      </c>
      <c r="S78" s="53">
        <f t="shared" si="0"/>
        <v>0</v>
      </c>
      <c r="T78" s="53">
        <f t="shared" si="7"/>
        <v>0.00034</v>
      </c>
      <c r="U78" s="54">
        <f>VLOOKUP($C78,'Équipes 2e cycle'!$A$6:$G$200,7,FALSE)</f>
        <v>0</v>
      </c>
      <c r="V78" s="54">
        <f t="shared" si="8"/>
        <v>3.4E-05</v>
      </c>
      <c r="W78" s="55"/>
    </row>
    <row r="79" spans="1:23" ht="24" customHeight="1">
      <c r="A79" s="47">
        <f t="shared" si="9"/>
        <v>3.3E-05</v>
      </c>
      <c r="B79" s="48">
        <f t="shared" si="10"/>
        <v>0.00033</v>
      </c>
      <c r="C79" s="49">
        <f>'Équipes 2e cycle'!$A73</f>
        <v>67</v>
      </c>
      <c r="D79" s="18">
        <f>VLOOKUP($C79,'Équipes 2e cycle'!$A$7:$G$200,2,FALSE)</f>
        <v>0</v>
      </c>
      <c r="E79" s="18">
        <f>VLOOKUP($C79,'Équipes 2e cycle'!$A$7:$G$200,3,FALSE)</f>
        <v>0</v>
      </c>
      <c r="F79" s="50">
        <f>VLOOKUP($C79,'Équipes 2e cycle'!$A$7:$G$200,4,FALSE)</f>
        <v>0</v>
      </c>
      <c r="G79" s="51"/>
      <c r="H79" s="51"/>
      <c r="I79" s="52"/>
      <c r="J79" s="17">
        <f>VLOOKUP($C79,'Équipes 2e cycle'!$A$6:$G$200,5,FALSE)</f>
        <v>0</v>
      </c>
      <c r="K79" s="52"/>
      <c r="L79" s="82">
        <f t="shared" si="11"/>
        <v>0</v>
      </c>
      <c r="M79" s="51"/>
      <c r="N79" s="51"/>
      <c r="O79" s="52"/>
      <c r="P79" s="17">
        <f>VLOOKUP($C79,'Équipes 2e cycle'!$A$6:$G$200,5,FALSE)</f>
        <v>0</v>
      </c>
      <c r="Q79" s="52"/>
      <c r="R79" s="82">
        <f t="shared" si="12"/>
        <v>0</v>
      </c>
      <c r="S79" s="53">
        <f t="shared" si="0"/>
        <v>0</v>
      </c>
      <c r="T79" s="53">
        <f t="shared" si="7"/>
        <v>0.00033</v>
      </c>
      <c r="U79" s="54">
        <f>VLOOKUP($C79,'Équipes 2e cycle'!$A$6:$G$200,7,FALSE)</f>
        <v>0</v>
      </c>
      <c r="V79" s="54">
        <f t="shared" si="8"/>
        <v>3.3E-05</v>
      </c>
      <c r="W79" s="55"/>
    </row>
    <row r="80" spans="1:23" ht="24" customHeight="1">
      <c r="A80" s="47">
        <f t="shared" si="9"/>
        <v>3.2E-05</v>
      </c>
      <c r="B80" s="48">
        <f t="shared" si="10"/>
        <v>0.00032</v>
      </c>
      <c r="C80" s="49">
        <f>'Équipes 2e cycle'!$A74</f>
        <v>68</v>
      </c>
      <c r="D80" s="18">
        <f>VLOOKUP($C80,'Équipes 2e cycle'!$A$7:$G$200,2,FALSE)</f>
        <v>0</v>
      </c>
      <c r="E80" s="18">
        <f>VLOOKUP($C80,'Équipes 2e cycle'!$A$7:$G$200,3,FALSE)</f>
        <v>0</v>
      </c>
      <c r="F80" s="50">
        <f>VLOOKUP($C80,'Équipes 2e cycle'!$A$7:$G$200,4,FALSE)</f>
        <v>0</v>
      </c>
      <c r="G80" s="51"/>
      <c r="H80" s="51"/>
      <c r="I80" s="52"/>
      <c r="J80" s="17">
        <f>VLOOKUP($C80,'Équipes 2e cycle'!$A$6:$G$200,5,FALSE)</f>
        <v>0</v>
      </c>
      <c r="K80" s="52"/>
      <c r="L80" s="82">
        <f t="shared" si="11"/>
        <v>0</v>
      </c>
      <c r="M80" s="51"/>
      <c r="N80" s="51"/>
      <c r="O80" s="52"/>
      <c r="P80" s="17">
        <f>VLOOKUP($C80,'Équipes 2e cycle'!$A$6:$G$200,5,FALSE)</f>
        <v>0</v>
      </c>
      <c r="Q80" s="52"/>
      <c r="R80" s="82">
        <f t="shared" si="12"/>
        <v>0</v>
      </c>
      <c r="S80" s="53">
        <f t="shared" si="0"/>
        <v>0</v>
      </c>
      <c r="T80" s="53">
        <f t="shared" si="7"/>
        <v>0.00032</v>
      </c>
      <c r="U80" s="54">
        <f>VLOOKUP($C80,'Équipes 2e cycle'!$A$6:$G$200,7,FALSE)</f>
        <v>0</v>
      </c>
      <c r="V80" s="54">
        <f t="shared" si="8"/>
        <v>3.2E-05</v>
      </c>
      <c r="W80" s="55"/>
    </row>
    <row r="81" spans="1:23" ht="24" customHeight="1">
      <c r="A81" s="47">
        <f t="shared" si="9"/>
        <v>3.1E-05</v>
      </c>
      <c r="B81" s="48">
        <f t="shared" si="10"/>
        <v>0.00031</v>
      </c>
      <c r="C81" s="49">
        <f>'Équipes 2e cycle'!$A75</f>
        <v>69</v>
      </c>
      <c r="D81" s="18">
        <f>VLOOKUP($C81,'Équipes 2e cycle'!$A$7:$G$200,2,FALSE)</f>
        <v>0</v>
      </c>
      <c r="E81" s="18">
        <f>VLOOKUP($C81,'Équipes 2e cycle'!$A$7:$G$200,3,FALSE)</f>
        <v>0</v>
      </c>
      <c r="F81" s="50">
        <f>VLOOKUP($C81,'Équipes 2e cycle'!$A$7:$G$200,4,FALSE)</f>
        <v>0</v>
      </c>
      <c r="G81" s="51"/>
      <c r="H81" s="51"/>
      <c r="I81" s="52"/>
      <c r="J81" s="17">
        <f>VLOOKUP($C81,'Équipes 2e cycle'!$A$6:$G$200,5,FALSE)</f>
        <v>0</v>
      </c>
      <c r="K81" s="52"/>
      <c r="L81" s="82">
        <f t="shared" si="11"/>
        <v>0</v>
      </c>
      <c r="M81" s="51"/>
      <c r="N81" s="51"/>
      <c r="O81" s="52"/>
      <c r="P81" s="17">
        <f>VLOOKUP($C81,'Équipes 2e cycle'!$A$6:$G$200,5,FALSE)</f>
        <v>0</v>
      </c>
      <c r="Q81" s="52"/>
      <c r="R81" s="82">
        <f t="shared" si="12"/>
        <v>0</v>
      </c>
      <c r="S81" s="53">
        <f t="shared" si="0"/>
        <v>0</v>
      </c>
      <c r="T81" s="53">
        <f t="shared" si="7"/>
        <v>0.00031</v>
      </c>
      <c r="U81" s="54">
        <f>VLOOKUP($C81,'Équipes 2e cycle'!$A$6:$G$200,7,FALSE)</f>
        <v>0</v>
      </c>
      <c r="V81" s="54">
        <f t="shared" si="8"/>
        <v>3.1E-05</v>
      </c>
      <c r="W81" s="55"/>
    </row>
    <row r="82" spans="1:23" ht="24" customHeight="1">
      <c r="A82" s="47">
        <f t="shared" si="9"/>
        <v>3E-05</v>
      </c>
      <c r="B82" s="48">
        <f t="shared" si="10"/>
        <v>0.0003</v>
      </c>
      <c r="C82" s="49">
        <f>'Équipes 2e cycle'!$A76</f>
        <v>70</v>
      </c>
      <c r="D82" s="18">
        <f>VLOOKUP($C82,'Équipes 2e cycle'!$A$7:$G$200,2,FALSE)</f>
        <v>0</v>
      </c>
      <c r="E82" s="18">
        <f>VLOOKUP($C82,'Équipes 2e cycle'!$A$7:$G$200,3,FALSE)</f>
        <v>0</v>
      </c>
      <c r="F82" s="50">
        <f>VLOOKUP($C82,'Équipes 2e cycle'!$A$7:$G$200,4,FALSE)</f>
        <v>0</v>
      </c>
      <c r="G82" s="51"/>
      <c r="H82" s="51"/>
      <c r="I82" s="52"/>
      <c r="J82" s="17">
        <f>VLOOKUP($C82,'Équipes 2e cycle'!$A$6:$G$200,5,FALSE)</f>
        <v>0</v>
      </c>
      <c r="K82" s="52"/>
      <c r="L82" s="82">
        <f t="shared" si="11"/>
        <v>0</v>
      </c>
      <c r="M82" s="51"/>
      <c r="N82" s="51"/>
      <c r="O82" s="52"/>
      <c r="P82" s="17">
        <f>VLOOKUP($C82,'Équipes 2e cycle'!$A$6:$G$200,5,FALSE)</f>
        <v>0</v>
      </c>
      <c r="Q82" s="52"/>
      <c r="R82" s="82">
        <f t="shared" si="12"/>
        <v>0</v>
      </c>
      <c r="S82" s="53">
        <f t="shared" si="0"/>
        <v>0</v>
      </c>
      <c r="T82" s="53">
        <f t="shared" si="7"/>
        <v>0.0003</v>
      </c>
      <c r="U82" s="54">
        <f>VLOOKUP($C82,'Équipes 2e cycle'!$A$6:$G$200,7,FALSE)</f>
        <v>0</v>
      </c>
      <c r="V82" s="54">
        <f t="shared" si="8"/>
        <v>3E-05</v>
      </c>
      <c r="W82" s="55"/>
    </row>
    <row r="83" spans="1:23" ht="24" customHeight="1">
      <c r="A83" s="47">
        <f t="shared" si="9"/>
        <v>2.9E-05</v>
      </c>
      <c r="B83" s="48">
        <f t="shared" si="10"/>
        <v>0.00029</v>
      </c>
      <c r="C83" s="49">
        <f>'Équipes 2e cycle'!$A77</f>
        <v>71</v>
      </c>
      <c r="D83" s="18">
        <f>VLOOKUP($C83,'Équipes 2e cycle'!$A$7:$G$200,2,FALSE)</f>
        <v>0</v>
      </c>
      <c r="E83" s="18">
        <f>VLOOKUP($C83,'Équipes 2e cycle'!$A$7:$G$200,3,FALSE)</f>
        <v>0</v>
      </c>
      <c r="F83" s="50">
        <f>VLOOKUP($C83,'Équipes 2e cycle'!$A$7:$G$200,4,FALSE)</f>
        <v>0</v>
      </c>
      <c r="G83" s="51"/>
      <c r="H83" s="51"/>
      <c r="I83" s="52"/>
      <c r="J83" s="17">
        <f>VLOOKUP($C83,'Équipes 2e cycle'!$A$6:$G$200,5,FALSE)</f>
        <v>0</v>
      </c>
      <c r="K83" s="52"/>
      <c r="L83" s="82">
        <f t="shared" si="11"/>
        <v>0</v>
      </c>
      <c r="M83" s="51"/>
      <c r="N83" s="51"/>
      <c r="O83" s="52"/>
      <c r="P83" s="17">
        <f>VLOOKUP($C83,'Équipes 2e cycle'!$A$6:$G$200,5,FALSE)</f>
        <v>0</v>
      </c>
      <c r="Q83" s="52"/>
      <c r="R83" s="82">
        <f t="shared" si="12"/>
        <v>0</v>
      </c>
      <c r="S83" s="53">
        <f t="shared" si="0"/>
        <v>0</v>
      </c>
      <c r="T83" s="53">
        <f t="shared" si="7"/>
        <v>0.00029</v>
      </c>
      <c r="U83" s="54">
        <f>VLOOKUP($C83,'Équipes 2e cycle'!$A$6:$G$200,7,FALSE)</f>
        <v>0</v>
      </c>
      <c r="V83" s="54">
        <f t="shared" si="8"/>
        <v>2.9E-05</v>
      </c>
      <c r="W83" s="55"/>
    </row>
    <row r="84" spans="1:23" ht="24" customHeight="1">
      <c r="A84" s="47">
        <f t="shared" si="9"/>
        <v>2.8E-05</v>
      </c>
      <c r="B84" s="48">
        <f t="shared" si="10"/>
        <v>0.00028</v>
      </c>
      <c r="C84" s="49">
        <f>'Équipes 2e cycle'!$A78</f>
        <v>72</v>
      </c>
      <c r="D84" s="18">
        <f>VLOOKUP($C84,'Équipes 2e cycle'!$A$7:$G$200,2,FALSE)</f>
        <v>0</v>
      </c>
      <c r="E84" s="18">
        <f>VLOOKUP($C84,'Équipes 2e cycle'!$A$7:$G$200,3,FALSE)</f>
        <v>0</v>
      </c>
      <c r="F84" s="50">
        <f>VLOOKUP($C84,'Équipes 2e cycle'!$A$7:$G$200,4,FALSE)</f>
        <v>0</v>
      </c>
      <c r="G84" s="51"/>
      <c r="H84" s="51"/>
      <c r="I84" s="52"/>
      <c r="J84" s="17">
        <f>VLOOKUP($C84,'Équipes 2e cycle'!$A$6:$G$200,5,FALSE)</f>
        <v>0</v>
      </c>
      <c r="K84" s="52"/>
      <c r="L84" s="82">
        <f t="shared" si="11"/>
        <v>0</v>
      </c>
      <c r="M84" s="51"/>
      <c r="N84" s="51"/>
      <c r="O84" s="52"/>
      <c r="P84" s="17">
        <f>VLOOKUP($C84,'Équipes 2e cycle'!$A$6:$G$200,5,FALSE)</f>
        <v>0</v>
      </c>
      <c r="Q84" s="52"/>
      <c r="R84" s="82">
        <f t="shared" si="12"/>
        <v>0</v>
      </c>
      <c r="S84" s="53">
        <f t="shared" si="0"/>
        <v>0</v>
      </c>
      <c r="T84" s="53">
        <f t="shared" si="7"/>
        <v>0.00028</v>
      </c>
      <c r="U84" s="54">
        <f>VLOOKUP($C84,'Équipes 2e cycle'!$A$6:$G$200,7,FALSE)</f>
        <v>0</v>
      </c>
      <c r="V84" s="54">
        <f t="shared" si="8"/>
        <v>2.8E-05</v>
      </c>
      <c r="W84" s="55"/>
    </row>
    <row r="85" spans="1:23" ht="24" customHeight="1">
      <c r="A85" s="47">
        <f t="shared" si="9"/>
        <v>2.7E-05</v>
      </c>
      <c r="B85" s="48">
        <f t="shared" si="10"/>
        <v>0.00027</v>
      </c>
      <c r="C85" s="49">
        <f>'Équipes 2e cycle'!$A79</f>
        <v>73</v>
      </c>
      <c r="D85" s="18">
        <f>VLOOKUP($C85,'Équipes 2e cycle'!$A$7:$G$200,2,FALSE)</f>
        <v>0</v>
      </c>
      <c r="E85" s="18">
        <f>VLOOKUP($C85,'Équipes 2e cycle'!$A$7:$G$200,3,FALSE)</f>
        <v>0</v>
      </c>
      <c r="F85" s="50">
        <f>VLOOKUP($C85,'Équipes 2e cycle'!$A$7:$G$200,4,FALSE)</f>
        <v>0</v>
      </c>
      <c r="G85" s="51"/>
      <c r="H85" s="51"/>
      <c r="I85" s="52"/>
      <c r="J85" s="17">
        <f>VLOOKUP($C85,'Équipes 2e cycle'!$A$6:$G$200,5,FALSE)</f>
        <v>0</v>
      </c>
      <c r="K85" s="52"/>
      <c r="L85" s="82">
        <f t="shared" si="11"/>
        <v>0</v>
      </c>
      <c r="M85" s="51"/>
      <c r="N85" s="51"/>
      <c r="O85" s="52"/>
      <c r="P85" s="17">
        <f>VLOOKUP($C85,'Équipes 2e cycle'!$A$6:$G$200,5,FALSE)</f>
        <v>0</v>
      </c>
      <c r="Q85" s="52"/>
      <c r="R85" s="82">
        <f t="shared" si="12"/>
        <v>0</v>
      </c>
      <c r="S85" s="53">
        <f t="shared" si="0"/>
        <v>0</v>
      </c>
      <c r="T85" s="53">
        <f t="shared" si="7"/>
        <v>0.00027</v>
      </c>
      <c r="U85" s="54">
        <f>VLOOKUP($C85,'Équipes 2e cycle'!$A$6:$G$200,7,FALSE)</f>
        <v>0</v>
      </c>
      <c r="V85" s="54">
        <f t="shared" si="8"/>
        <v>2.7E-05</v>
      </c>
      <c r="W85" s="55"/>
    </row>
    <row r="86" spans="1:23" ht="24" customHeight="1">
      <c r="A86" s="47">
        <f t="shared" si="9"/>
        <v>2.6E-05</v>
      </c>
      <c r="B86" s="48">
        <f t="shared" si="10"/>
        <v>0.00026</v>
      </c>
      <c r="C86" s="49">
        <f>'Équipes 2e cycle'!$A80</f>
        <v>74</v>
      </c>
      <c r="D86" s="18">
        <f>VLOOKUP($C86,'Équipes 2e cycle'!$A$7:$G$200,2,FALSE)</f>
        <v>0</v>
      </c>
      <c r="E86" s="18">
        <f>VLOOKUP($C86,'Équipes 2e cycle'!$A$7:$G$200,3,FALSE)</f>
        <v>0</v>
      </c>
      <c r="F86" s="50">
        <f>VLOOKUP($C86,'Équipes 2e cycle'!$A$7:$G$200,4,FALSE)</f>
        <v>0</v>
      </c>
      <c r="G86" s="51"/>
      <c r="H86" s="51"/>
      <c r="I86" s="52"/>
      <c r="J86" s="17">
        <f>VLOOKUP($C86,'Équipes 2e cycle'!$A$6:$G$200,5,FALSE)</f>
        <v>0</v>
      </c>
      <c r="K86" s="52"/>
      <c r="L86" s="82">
        <f t="shared" si="11"/>
        <v>0</v>
      </c>
      <c r="M86" s="51"/>
      <c r="N86" s="51"/>
      <c r="O86" s="52"/>
      <c r="P86" s="17">
        <f>VLOOKUP($C86,'Équipes 2e cycle'!$A$6:$G$200,5,FALSE)</f>
        <v>0</v>
      </c>
      <c r="Q86" s="52"/>
      <c r="R86" s="82">
        <f t="shared" si="12"/>
        <v>0</v>
      </c>
      <c r="S86" s="53">
        <f t="shared" si="0"/>
        <v>0</v>
      </c>
      <c r="T86" s="53">
        <f t="shared" si="7"/>
        <v>0.00026</v>
      </c>
      <c r="U86" s="54">
        <f>VLOOKUP($C86,'Équipes 2e cycle'!$A$6:$G$200,7,FALSE)</f>
        <v>0</v>
      </c>
      <c r="V86" s="54">
        <f t="shared" si="8"/>
        <v>2.6E-05</v>
      </c>
      <c r="W86" s="55"/>
    </row>
    <row r="87" spans="1:23" ht="24" customHeight="1">
      <c r="A87" s="47">
        <f t="shared" si="9"/>
        <v>2.5E-05</v>
      </c>
      <c r="B87" s="48">
        <f t="shared" si="10"/>
        <v>0.00025</v>
      </c>
      <c r="C87" s="49">
        <f>'Équipes 2e cycle'!$A81</f>
        <v>75</v>
      </c>
      <c r="D87" s="18">
        <f>VLOOKUP($C87,'Équipes 2e cycle'!$A$7:$G$200,2,FALSE)</f>
        <v>0</v>
      </c>
      <c r="E87" s="18">
        <f>VLOOKUP($C87,'Équipes 2e cycle'!$A$7:$G$200,3,FALSE)</f>
        <v>0</v>
      </c>
      <c r="F87" s="50">
        <f>VLOOKUP($C87,'Équipes 2e cycle'!$A$7:$G$200,4,FALSE)</f>
        <v>0</v>
      </c>
      <c r="G87" s="51"/>
      <c r="H87" s="51"/>
      <c r="I87" s="52"/>
      <c r="J87" s="17">
        <f>VLOOKUP($C87,'Équipes 2e cycle'!$A$6:$G$200,5,FALSE)</f>
        <v>0</v>
      </c>
      <c r="K87" s="52"/>
      <c r="L87" s="82">
        <f t="shared" si="11"/>
        <v>0</v>
      </c>
      <c r="M87" s="51"/>
      <c r="N87" s="51"/>
      <c r="O87" s="52"/>
      <c r="P87" s="17">
        <f>VLOOKUP($C87,'Équipes 2e cycle'!$A$6:$G$200,5,FALSE)</f>
        <v>0</v>
      </c>
      <c r="Q87" s="52"/>
      <c r="R87" s="82">
        <f t="shared" si="12"/>
        <v>0</v>
      </c>
      <c r="S87" s="53">
        <f t="shared" si="0"/>
        <v>0</v>
      </c>
      <c r="T87" s="53">
        <f t="shared" si="7"/>
        <v>0.00025</v>
      </c>
      <c r="U87" s="54">
        <f>VLOOKUP($C87,'Équipes 2e cycle'!$A$6:$G$200,7,FALSE)</f>
        <v>0</v>
      </c>
      <c r="V87" s="54">
        <f t="shared" si="8"/>
        <v>2.5E-05</v>
      </c>
      <c r="W87" s="55"/>
    </row>
    <row r="88" spans="1:23" ht="24" customHeight="1">
      <c r="A88" s="47">
        <f t="shared" si="9"/>
        <v>2.4E-05</v>
      </c>
      <c r="B88" s="48">
        <f t="shared" si="10"/>
        <v>0.00024</v>
      </c>
      <c r="C88" s="49">
        <f>'Équipes 2e cycle'!$A82</f>
        <v>76</v>
      </c>
      <c r="D88" s="18">
        <f>VLOOKUP($C88,'Équipes 2e cycle'!$A$7:$G$200,2,FALSE)</f>
        <v>0</v>
      </c>
      <c r="E88" s="18">
        <f>VLOOKUP($C88,'Équipes 2e cycle'!$A$7:$G$200,3,FALSE)</f>
        <v>0</v>
      </c>
      <c r="F88" s="50">
        <f>VLOOKUP($C88,'Équipes 2e cycle'!$A$7:$G$200,4,FALSE)</f>
        <v>0</v>
      </c>
      <c r="G88" s="51"/>
      <c r="H88" s="51"/>
      <c r="I88" s="52"/>
      <c r="J88" s="17">
        <f>VLOOKUP($C88,'Équipes 2e cycle'!$A$6:$G$200,5,FALSE)</f>
        <v>0</v>
      </c>
      <c r="K88" s="52"/>
      <c r="L88" s="82">
        <f t="shared" si="11"/>
        <v>0</v>
      </c>
      <c r="M88" s="51"/>
      <c r="N88" s="51"/>
      <c r="O88" s="52"/>
      <c r="P88" s="17">
        <f>VLOOKUP($C88,'Équipes 2e cycle'!$A$6:$G$200,5,FALSE)</f>
        <v>0</v>
      </c>
      <c r="Q88" s="52"/>
      <c r="R88" s="82">
        <f t="shared" si="12"/>
        <v>0</v>
      </c>
      <c r="S88" s="53">
        <f t="shared" si="0"/>
        <v>0</v>
      </c>
      <c r="T88" s="53">
        <f t="shared" si="7"/>
        <v>0.00024</v>
      </c>
      <c r="U88" s="54">
        <f>VLOOKUP($C88,'Équipes 2e cycle'!$A$6:$G$200,7,FALSE)</f>
        <v>0</v>
      </c>
      <c r="V88" s="54">
        <f t="shared" si="8"/>
        <v>2.4E-05</v>
      </c>
      <c r="W88" s="55"/>
    </row>
    <row r="89" spans="1:23" ht="24" customHeight="1">
      <c r="A89" s="47">
        <f t="shared" si="9"/>
        <v>2.3E-05</v>
      </c>
      <c r="B89" s="48">
        <f t="shared" si="10"/>
        <v>0.00023</v>
      </c>
      <c r="C89" s="49">
        <f>'Équipes 2e cycle'!$A83</f>
        <v>77</v>
      </c>
      <c r="D89" s="18">
        <f>VLOOKUP($C89,'Équipes 2e cycle'!$A$7:$G$200,2,FALSE)</f>
        <v>0</v>
      </c>
      <c r="E89" s="18">
        <f>VLOOKUP($C89,'Équipes 2e cycle'!$A$7:$G$200,3,FALSE)</f>
        <v>0</v>
      </c>
      <c r="F89" s="50">
        <f>VLOOKUP($C89,'Équipes 2e cycle'!$A$7:$G$200,4,FALSE)</f>
        <v>0</v>
      </c>
      <c r="G89" s="51"/>
      <c r="H89" s="51"/>
      <c r="I89" s="52"/>
      <c r="J89" s="17">
        <f>VLOOKUP($C89,'Équipes 2e cycle'!$A$6:$G$200,5,FALSE)</f>
        <v>0</v>
      </c>
      <c r="K89" s="52"/>
      <c r="L89" s="82">
        <f t="shared" si="11"/>
        <v>0</v>
      </c>
      <c r="M89" s="51"/>
      <c r="N89" s="51"/>
      <c r="O89" s="52"/>
      <c r="P89" s="17">
        <f>VLOOKUP($C89,'Équipes 2e cycle'!$A$6:$G$200,5,FALSE)</f>
        <v>0</v>
      </c>
      <c r="Q89" s="52"/>
      <c r="R89" s="82">
        <f t="shared" si="12"/>
        <v>0</v>
      </c>
      <c r="S89" s="53">
        <f t="shared" si="0"/>
        <v>0</v>
      </c>
      <c r="T89" s="53">
        <f t="shared" si="7"/>
        <v>0.00023</v>
      </c>
      <c r="U89" s="54">
        <f>VLOOKUP($C89,'Équipes 2e cycle'!$A$6:$G$200,7,FALSE)</f>
        <v>0</v>
      </c>
      <c r="V89" s="54">
        <f t="shared" si="8"/>
        <v>2.3E-05</v>
      </c>
      <c r="W89" s="55"/>
    </row>
    <row r="90" spans="1:23" ht="24" customHeight="1">
      <c r="A90" s="47">
        <f t="shared" si="9"/>
        <v>2.2E-05</v>
      </c>
      <c r="B90" s="48">
        <f t="shared" si="10"/>
        <v>0.00022</v>
      </c>
      <c r="C90" s="49">
        <f>'Équipes 2e cycle'!$A84</f>
        <v>78</v>
      </c>
      <c r="D90" s="18">
        <f>VLOOKUP($C90,'Équipes 2e cycle'!$A$7:$G$200,2,FALSE)</f>
        <v>0</v>
      </c>
      <c r="E90" s="18">
        <f>VLOOKUP($C90,'Équipes 2e cycle'!$A$7:$G$200,3,FALSE)</f>
        <v>0</v>
      </c>
      <c r="F90" s="50">
        <f>VLOOKUP($C90,'Équipes 2e cycle'!$A$7:$G$200,4,FALSE)</f>
        <v>0</v>
      </c>
      <c r="G90" s="51"/>
      <c r="H90" s="51"/>
      <c r="I90" s="52"/>
      <c r="J90" s="17">
        <f>VLOOKUP($C90,'Équipes 2e cycle'!$A$6:$G$200,5,FALSE)</f>
        <v>0</v>
      </c>
      <c r="K90" s="52"/>
      <c r="L90" s="82">
        <f t="shared" si="11"/>
        <v>0</v>
      </c>
      <c r="M90" s="51"/>
      <c r="N90" s="51"/>
      <c r="O90" s="52"/>
      <c r="P90" s="17">
        <f>VLOOKUP($C90,'Équipes 2e cycle'!$A$6:$G$200,5,FALSE)</f>
        <v>0</v>
      </c>
      <c r="Q90" s="52"/>
      <c r="R90" s="82">
        <f t="shared" si="12"/>
        <v>0</v>
      </c>
      <c r="S90" s="53">
        <f t="shared" si="0"/>
        <v>0</v>
      </c>
      <c r="T90" s="53">
        <f t="shared" si="7"/>
        <v>0.00022</v>
      </c>
      <c r="U90" s="54">
        <f>VLOOKUP($C90,'Équipes 2e cycle'!$A$6:$G$200,7,FALSE)</f>
        <v>0</v>
      </c>
      <c r="V90" s="54">
        <f t="shared" si="8"/>
        <v>2.2E-05</v>
      </c>
      <c r="W90" s="55"/>
    </row>
    <row r="91" spans="1:23" ht="24" customHeight="1">
      <c r="A91" s="47">
        <f t="shared" si="9"/>
        <v>2.1E-05</v>
      </c>
      <c r="B91" s="48">
        <f t="shared" si="10"/>
        <v>0.00021</v>
      </c>
      <c r="C91" s="49">
        <f>'Équipes 2e cycle'!$A85</f>
        <v>79</v>
      </c>
      <c r="D91" s="18">
        <f>VLOOKUP($C91,'Équipes 2e cycle'!$A$7:$G$200,2,FALSE)</f>
        <v>0</v>
      </c>
      <c r="E91" s="18">
        <f>VLOOKUP($C91,'Équipes 2e cycle'!$A$7:$G$200,3,FALSE)</f>
        <v>0</v>
      </c>
      <c r="F91" s="50">
        <f>VLOOKUP($C91,'Équipes 2e cycle'!$A$7:$G$200,4,FALSE)</f>
        <v>0</v>
      </c>
      <c r="G91" s="51"/>
      <c r="H91" s="51"/>
      <c r="I91" s="52"/>
      <c r="J91" s="17">
        <f>VLOOKUP($C91,'Équipes 2e cycle'!$A$6:$G$200,5,FALSE)</f>
        <v>0</v>
      </c>
      <c r="K91" s="52"/>
      <c r="L91" s="82">
        <f t="shared" si="11"/>
        <v>0</v>
      </c>
      <c r="M91" s="51"/>
      <c r="N91" s="51"/>
      <c r="O91" s="52"/>
      <c r="P91" s="17">
        <f>VLOOKUP($C91,'Équipes 2e cycle'!$A$6:$G$200,5,FALSE)</f>
        <v>0</v>
      </c>
      <c r="Q91" s="52"/>
      <c r="R91" s="82">
        <f t="shared" si="12"/>
        <v>0</v>
      </c>
      <c r="S91" s="53">
        <f t="shared" si="0"/>
        <v>0</v>
      </c>
      <c r="T91" s="53">
        <f t="shared" si="7"/>
        <v>0.00021</v>
      </c>
      <c r="U91" s="54">
        <f>VLOOKUP($C91,'Équipes 2e cycle'!$A$6:$G$200,7,FALSE)</f>
        <v>0</v>
      </c>
      <c r="V91" s="54">
        <f t="shared" si="8"/>
        <v>2.1E-05</v>
      </c>
      <c r="W91" s="55"/>
    </row>
    <row r="92" spans="1:23" ht="24" customHeight="1">
      <c r="A92" s="47">
        <f t="shared" si="9"/>
        <v>2E-05</v>
      </c>
      <c r="B92" s="48">
        <f t="shared" si="10"/>
        <v>0.0002</v>
      </c>
      <c r="C92" s="49">
        <f>'Équipes 2e cycle'!$A86</f>
        <v>80</v>
      </c>
      <c r="D92" s="18">
        <f>VLOOKUP($C92,'Équipes 2e cycle'!$A$7:$G$200,2,FALSE)</f>
        <v>0</v>
      </c>
      <c r="E92" s="18">
        <f>VLOOKUP($C92,'Équipes 2e cycle'!$A$7:$G$200,3,FALSE)</f>
        <v>0</v>
      </c>
      <c r="F92" s="50">
        <f>VLOOKUP($C92,'Équipes 2e cycle'!$A$7:$G$200,4,FALSE)</f>
        <v>0</v>
      </c>
      <c r="G92" s="51"/>
      <c r="H92" s="51"/>
      <c r="I92" s="52"/>
      <c r="J92" s="17">
        <f>VLOOKUP($C92,'Équipes 2e cycle'!$A$6:$G$200,5,FALSE)</f>
        <v>0</v>
      </c>
      <c r="K92" s="52"/>
      <c r="L92" s="82">
        <f t="shared" si="11"/>
        <v>0</v>
      </c>
      <c r="M92" s="51"/>
      <c r="N92" s="51"/>
      <c r="O92" s="52"/>
      <c r="P92" s="17">
        <f>VLOOKUP($C92,'Équipes 2e cycle'!$A$6:$G$200,5,FALSE)</f>
        <v>0</v>
      </c>
      <c r="Q92" s="52"/>
      <c r="R92" s="82">
        <f t="shared" si="12"/>
        <v>0</v>
      </c>
      <c r="S92" s="53">
        <f t="shared" si="0"/>
        <v>0</v>
      </c>
      <c r="T92" s="53">
        <f t="shared" si="7"/>
        <v>0.0002</v>
      </c>
      <c r="U92" s="54">
        <f>VLOOKUP($C92,'Équipes 2e cycle'!$A$6:$G$200,7,FALSE)</f>
        <v>0</v>
      </c>
      <c r="V92" s="54">
        <f t="shared" si="8"/>
        <v>2E-05</v>
      </c>
      <c r="W92" s="55"/>
    </row>
    <row r="93" spans="1:23" ht="24" customHeight="1">
      <c r="A93" s="47">
        <f t="shared" si="9"/>
        <v>1.9E-05</v>
      </c>
      <c r="B93" s="48">
        <f t="shared" si="10"/>
        <v>0.00019</v>
      </c>
      <c r="C93" s="49">
        <f>'Équipes 2e cycle'!$A87</f>
        <v>81</v>
      </c>
      <c r="D93" s="18">
        <f>VLOOKUP($C93,'Équipes 2e cycle'!$A$7:$G$200,2,FALSE)</f>
        <v>0</v>
      </c>
      <c r="E93" s="18">
        <f>VLOOKUP($C93,'Équipes 2e cycle'!$A$7:$G$200,3,FALSE)</f>
        <v>0</v>
      </c>
      <c r="F93" s="50">
        <f>VLOOKUP($C93,'Équipes 2e cycle'!$A$7:$G$200,4,FALSE)</f>
        <v>0</v>
      </c>
      <c r="G93" s="51"/>
      <c r="H93" s="51"/>
      <c r="I93" s="52"/>
      <c r="J93" s="17">
        <f>VLOOKUP($C93,'Équipes 2e cycle'!$A$6:$G$200,5,FALSE)</f>
        <v>0</v>
      </c>
      <c r="K93" s="52"/>
      <c r="L93" s="82">
        <f t="shared" si="11"/>
        <v>0</v>
      </c>
      <c r="M93" s="51"/>
      <c r="N93" s="51"/>
      <c r="O93" s="52"/>
      <c r="P93" s="17">
        <f>VLOOKUP($C93,'Équipes 2e cycle'!$A$6:$G$200,5,FALSE)</f>
        <v>0</v>
      </c>
      <c r="Q93" s="52"/>
      <c r="R93" s="82">
        <f t="shared" si="12"/>
        <v>0</v>
      </c>
      <c r="S93" s="53">
        <f t="shared" si="0"/>
        <v>0</v>
      </c>
      <c r="T93" s="53">
        <f t="shared" si="7"/>
        <v>0.00019</v>
      </c>
      <c r="U93" s="54">
        <f>VLOOKUP($C93,'Équipes 2e cycle'!$A$6:$G$200,7,FALSE)</f>
        <v>0</v>
      </c>
      <c r="V93" s="54">
        <f t="shared" si="8"/>
        <v>1.9E-05</v>
      </c>
      <c r="W93" s="55"/>
    </row>
    <row r="94" spans="1:23" ht="24" customHeight="1">
      <c r="A94" s="47">
        <f t="shared" si="9"/>
        <v>1.8E-05</v>
      </c>
      <c r="B94" s="48">
        <f t="shared" si="10"/>
        <v>0.00018</v>
      </c>
      <c r="C94" s="49">
        <f>'Équipes 2e cycle'!$A88</f>
        <v>82</v>
      </c>
      <c r="D94" s="18">
        <f>VLOOKUP($C94,'Équipes 2e cycle'!$A$7:$G$200,2,FALSE)</f>
        <v>0</v>
      </c>
      <c r="E94" s="18">
        <f>VLOOKUP($C94,'Équipes 2e cycle'!$A$7:$G$200,3,FALSE)</f>
        <v>0</v>
      </c>
      <c r="F94" s="50">
        <f>VLOOKUP($C94,'Équipes 2e cycle'!$A$7:$G$200,4,FALSE)</f>
        <v>0</v>
      </c>
      <c r="G94" s="51"/>
      <c r="H94" s="51"/>
      <c r="I94" s="52"/>
      <c r="J94" s="17">
        <f>VLOOKUP($C94,'Équipes 2e cycle'!$A$6:$G$200,5,FALSE)</f>
        <v>0</v>
      </c>
      <c r="K94" s="52"/>
      <c r="L94" s="82">
        <f t="shared" si="11"/>
        <v>0</v>
      </c>
      <c r="M94" s="51"/>
      <c r="N94" s="51"/>
      <c r="O94" s="52"/>
      <c r="P94" s="17">
        <f>VLOOKUP($C94,'Équipes 2e cycle'!$A$6:$G$200,5,FALSE)</f>
        <v>0</v>
      </c>
      <c r="Q94" s="52"/>
      <c r="R94" s="82">
        <f t="shared" si="12"/>
        <v>0</v>
      </c>
      <c r="S94" s="53">
        <f t="shared" si="0"/>
        <v>0</v>
      </c>
      <c r="T94" s="53">
        <f t="shared" si="7"/>
        <v>0.00018</v>
      </c>
      <c r="U94" s="54">
        <f>VLOOKUP($C94,'Équipes 2e cycle'!$A$6:$G$200,7,FALSE)</f>
        <v>0</v>
      </c>
      <c r="V94" s="54">
        <f t="shared" si="8"/>
        <v>1.8E-05</v>
      </c>
      <c r="W94" s="55"/>
    </row>
    <row r="95" spans="1:23" ht="24" customHeight="1">
      <c r="A95" s="47">
        <f t="shared" si="9"/>
        <v>1.7E-05</v>
      </c>
      <c r="B95" s="48">
        <f t="shared" si="10"/>
        <v>0.00017</v>
      </c>
      <c r="C95" s="49">
        <f>'Équipes 2e cycle'!$A89</f>
        <v>83</v>
      </c>
      <c r="D95" s="18">
        <f>VLOOKUP($C95,'Équipes 2e cycle'!$A$7:$G$200,2,FALSE)</f>
        <v>0</v>
      </c>
      <c r="E95" s="18">
        <f>VLOOKUP($C95,'Équipes 2e cycle'!$A$7:$G$200,3,FALSE)</f>
        <v>0</v>
      </c>
      <c r="F95" s="50">
        <f>VLOOKUP($C95,'Équipes 2e cycle'!$A$7:$G$200,4,FALSE)</f>
        <v>0</v>
      </c>
      <c r="G95" s="51"/>
      <c r="H95" s="51"/>
      <c r="I95" s="52"/>
      <c r="J95" s="17">
        <f>VLOOKUP($C95,'Équipes 2e cycle'!$A$6:$G$200,5,FALSE)</f>
        <v>0</v>
      </c>
      <c r="K95" s="52"/>
      <c r="L95" s="82">
        <f t="shared" si="11"/>
        <v>0</v>
      </c>
      <c r="M95" s="51"/>
      <c r="N95" s="51"/>
      <c r="O95" s="52"/>
      <c r="P95" s="17">
        <f>VLOOKUP($C95,'Équipes 2e cycle'!$A$6:$G$200,5,FALSE)</f>
        <v>0</v>
      </c>
      <c r="Q95" s="52"/>
      <c r="R95" s="82">
        <f t="shared" si="12"/>
        <v>0</v>
      </c>
      <c r="S95" s="53">
        <f t="shared" si="0"/>
        <v>0</v>
      </c>
      <c r="T95" s="53">
        <f t="shared" si="7"/>
        <v>0.00017</v>
      </c>
      <c r="U95" s="54">
        <f>VLOOKUP($C95,'Équipes 2e cycle'!$A$6:$G$200,7,FALSE)</f>
        <v>0</v>
      </c>
      <c r="V95" s="54">
        <f t="shared" si="8"/>
        <v>1.7E-05</v>
      </c>
      <c r="W95" s="55"/>
    </row>
    <row r="96" spans="1:23" ht="24" customHeight="1">
      <c r="A96" s="47">
        <f t="shared" si="9"/>
        <v>1.6E-05</v>
      </c>
      <c r="B96" s="48">
        <f t="shared" si="10"/>
        <v>0.00016</v>
      </c>
      <c r="C96" s="49">
        <f>'Équipes 2e cycle'!$A90</f>
        <v>84</v>
      </c>
      <c r="D96" s="18">
        <f>VLOOKUP($C96,'Équipes 2e cycle'!$A$7:$G$200,2,FALSE)</f>
        <v>0</v>
      </c>
      <c r="E96" s="18">
        <f>VLOOKUP($C96,'Équipes 2e cycle'!$A$7:$G$200,3,FALSE)</f>
        <v>0</v>
      </c>
      <c r="F96" s="50">
        <f>VLOOKUP($C96,'Équipes 2e cycle'!$A$7:$G$200,4,FALSE)</f>
        <v>0</v>
      </c>
      <c r="G96" s="51"/>
      <c r="H96" s="51"/>
      <c r="I96" s="52"/>
      <c r="J96" s="17">
        <f>VLOOKUP($C96,'Équipes 2e cycle'!$A$6:$G$200,5,FALSE)</f>
        <v>0</v>
      </c>
      <c r="K96" s="52"/>
      <c r="L96" s="82">
        <f t="shared" si="11"/>
        <v>0</v>
      </c>
      <c r="M96" s="51"/>
      <c r="N96" s="51"/>
      <c r="O96" s="52"/>
      <c r="P96" s="17">
        <f>VLOOKUP($C96,'Équipes 2e cycle'!$A$6:$G$200,5,FALSE)</f>
        <v>0</v>
      </c>
      <c r="Q96" s="52"/>
      <c r="R96" s="82">
        <f t="shared" si="12"/>
        <v>0</v>
      </c>
      <c r="S96" s="53">
        <f t="shared" si="0"/>
        <v>0</v>
      </c>
      <c r="T96" s="53">
        <f t="shared" si="7"/>
        <v>0.00016</v>
      </c>
      <c r="U96" s="54">
        <f>VLOOKUP($C96,'Équipes 2e cycle'!$A$6:$G$200,7,FALSE)</f>
        <v>0</v>
      </c>
      <c r="V96" s="54">
        <f t="shared" si="8"/>
        <v>1.6E-05</v>
      </c>
      <c r="W96" s="55"/>
    </row>
    <row r="97" spans="1:23" ht="24" customHeight="1">
      <c r="A97" s="47">
        <f t="shared" si="9"/>
        <v>1.5E-05</v>
      </c>
      <c r="B97" s="48">
        <f t="shared" si="10"/>
        <v>0.00015</v>
      </c>
      <c r="C97" s="49">
        <f>'Équipes 2e cycle'!$A91</f>
        <v>85</v>
      </c>
      <c r="D97" s="18">
        <f>VLOOKUP($C97,'Équipes 2e cycle'!$A$7:$G$200,2,FALSE)</f>
        <v>0</v>
      </c>
      <c r="E97" s="18">
        <f>VLOOKUP($C97,'Équipes 2e cycle'!$A$7:$G$200,3,FALSE)</f>
        <v>0</v>
      </c>
      <c r="F97" s="50">
        <f>VLOOKUP($C97,'Équipes 2e cycle'!$A$7:$G$200,4,FALSE)</f>
        <v>0</v>
      </c>
      <c r="G97" s="51"/>
      <c r="H97" s="51"/>
      <c r="I97" s="52"/>
      <c r="J97" s="17">
        <f>VLOOKUP($C97,'Équipes 2e cycle'!$A$6:$G$200,5,FALSE)</f>
        <v>0</v>
      </c>
      <c r="K97" s="52"/>
      <c r="L97" s="82">
        <f t="shared" si="11"/>
        <v>0</v>
      </c>
      <c r="M97" s="51"/>
      <c r="N97" s="51"/>
      <c r="O97" s="52"/>
      <c r="P97" s="17">
        <f>VLOOKUP($C97,'Équipes 2e cycle'!$A$6:$G$200,5,FALSE)</f>
        <v>0</v>
      </c>
      <c r="Q97" s="52"/>
      <c r="R97" s="82">
        <f t="shared" si="12"/>
        <v>0</v>
      </c>
      <c r="S97" s="53">
        <f t="shared" si="0"/>
        <v>0</v>
      </c>
      <c r="T97" s="53">
        <f t="shared" si="7"/>
        <v>0.00015</v>
      </c>
      <c r="U97" s="54">
        <f>VLOOKUP($C97,'Équipes 2e cycle'!$A$6:$G$200,7,FALSE)</f>
        <v>0</v>
      </c>
      <c r="V97" s="54">
        <f t="shared" si="8"/>
        <v>1.5E-05</v>
      </c>
      <c r="W97" s="55"/>
    </row>
    <row r="98" spans="1:23" ht="24" customHeight="1">
      <c r="A98" s="47">
        <f>V98</f>
        <v>1.4E-05</v>
      </c>
      <c r="B98" s="48">
        <f>T98</f>
        <v>0.00014</v>
      </c>
      <c r="C98" s="49">
        <f>'Équipes 2e cycle'!$A92</f>
        <v>86</v>
      </c>
      <c r="D98" s="18">
        <f>VLOOKUP($C98,'Équipes 2e cycle'!$A$7:$G$200,2,FALSE)</f>
        <v>0</v>
      </c>
      <c r="E98" s="18">
        <f>VLOOKUP($C98,'Équipes 2e cycle'!$A$7:$G$200,3,FALSE)</f>
        <v>0</v>
      </c>
      <c r="F98" s="50">
        <f>VLOOKUP($C98,'Équipes 2e cycle'!$A$7:$G$200,4,FALSE)</f>
        <v>0</v>
      </c>
      <c r="G98" s="51"/>
      <c r="H98" s="51"/>
      <c r="I98" s="52"/>
      <c r="J98" s="17">
        <f>VLOOKUP($C98,'Équipes 2e cycle'!$A$6:$G$200,5,FALSE)</f>
        <v>0</v>
      </c>
      <c r="K98" s="52"/>
      <c r="L98" s="82">
        <f t="shared" si="11"/>
        <v>0</v>
      </c>
      <c r="M98" s="51"/>
      <c r="N98" s="51"/>
      <c r="O98" s="52"/>
      <c r="P98" s="17">
        <f>VLOOKUP($C98,'Équipes 2e cycle'!$A$6:$G$200,5,FALSE)</f>
        <v>0</v>
      </c>
      <c r="Q98" s="52"/>
      <c r="R98" s="82">
        <f t="shared" si="12"/>
        <v>0</v>
      </c>
      <c r="S98" s="53">
        <f t="shared" si="0"/>
        <v>0</v>
      </c>
      <c r="T98" s="53">
        <f t="shared" si="7"/>
        <v>0.00014</v>
      </c>
      <c r="U98" s="54">
        <f>VLOOKUP($C98,'Équipes 2e cycle'!$A$6:$G$200,7,FALSE)</f>
        <v>0</v>
      </c>
      <c r="V98" s="54">
        <f t="shared" si="8"/>
        <v>1.4E-05</v>
      </c>
      <c r="W98" s="55"/>
    </row>
    <row r="99" spans="1:23" ht="24" customHeight="1">
      <c r="A99" s="47">
        <f aca="true" t="shared" si="13" ref="A99:A112">V99</f>
        <v>1.3E-05</v>
      </c>
      <c r="B99" s="48">
        <f aca="true" t="shared" si="14" ref="B99:B112">T99</f>
        <v>0.00013</v>
      </c>
      <c r="C99" s="49">
        <f>'Équipes 2e cycle'!$A93</f>
        <v>87</v>
      </c>
      <c r="D99" s="18">
        <f>VLOOKUP($C99,'Équipes 2e cycle'!$A$7:$G$200,2,FALSE)</f>
        <v>0</v>
      </c>
      <c r="E99" s="18">
        <f>VLOOKUP($C99,'Équipes 2e cycle'!$A$7:$G$200,3,FALSE)</f>
        <v>0</v>
      </c>
      <c r="F99" s="50">
        <f>VLOOKUP($C99,'Équipes 2e cycle'!$A$7:$G$200,4,FALSE)</f>
        <v>0</v>
      </c>
      <c r="G99" s="51"/>
      <c r="H99" s="51"/>
      <c r="I99" s="52"/>
      <c r="J99" s="17">
        <f>VLOOKUP($C99,'Équipes 2e cycle'!$A$6:$G$200,5,FALSE)</f>
        <v>0</v>
      </c>
      <c r="K99" s="52"/>
      <c r="L99" s="82">
        <f t="shared" si="11"/>
        <v>0</v>
      </c>
      <c r="M99" s="51"/>
      <c r="N99" s="51"/>
      <c r="O99" s="52"/>
      <c r="P99" s="17">
        <f>VLOOKUP($C99,'Équipes 2e cycle'!$A$6:$G$200,5,FALSE)</f>
        <v>0</v>
      </c>
      <c r="Q99" s="52"/>
      <c r="R99" s="82">
        <f t="shared" si="12"/>
        <v>0</v>
      </c>
      <c r="S99" s="53">
        <f t="shared" si="0"/>
        <v>0</v>
      </c>
      <c r="T99" s="53">
        <f t="shared" si="7"/>
        <v>0.00013</v>
      </c>
      <c r="U99" s="54">
        <f>VLOOKUP($C99,'Équipes 2e cycle'!$A$6:$G$200,7,FALSE)</f>
        <v>0</v>
      </c>
      <c r="V99" s="54">
        <f t="shared" si="8"/>
        <v>1.3E-05</v>
      </c>
      <c r="W99" s="55"/>
    </row>
    <row r="100" spans="1:23" ht="24" customHeight="1">
      <c r="A100" s="47">
        <f t="shared" si="13"/>
        <v>1.2E-05</v>
      </c>
      <c r="B100" s="48">
        <f t="shared" si="14"/>
        <v>0.00012</v>
      </c>
      <c r="C100" s="49">
        <f>'Équipes 2e cycle'!$A94</f>
        <v>88</v>
      </c>
      <c r="D100" s="18">
        <f>VLOOKUP($C100,'Équipes 2e cycle'!$A$7:$G$200,2,FALSE)</f>
        <v>0</v>
      </c>
      <c r="E100" s="18">
        <f>VLOOKUP($C100,'Équipes 2e cycle'!$A$7:$G$200,3,FALSE)</f>
        <v>0</v>
      </c>
      <c r="F100" s="50">
        <f>VLOOKUP($C100,'Équipes 2e cycle'!$A$7:$G$200,4,FALSE)</f>
        <v>0</v>
      </c>
      <c r="G100" s="51"/>
      <c r="H100" s="51"/>
      <c r="I100" s="52"/>
      <c r="J100" s="17">
        <f>VLOOKUP($C100,'Équipes 2e cycle'!$A$6:$G$200,5,FALSE)</f>
        <v>0</v>
      </c>
      <c r="K100" s="52"/>
      <c r="L100" s="82">
        <f t="shared" si="11"/>
        <v>0</v>
      </c>
      <c r="M100" s="51"/>
      <c r="N100" s="51"/>
      <c r="O100" s="52"/>
      <c r="P100" s="17">
        <f>VLOOKUP($C100,'Équipes 2e cycle'!$A$6:$G$200,5,FALSE)</f>
        <v>0</v>
      </c>
      <c r="Q100" s="52"/>
      <c r="R100" s="82">
        <f t="shared" si="12"/>
        <v>0</v>
      </c>
      <c r="S100" s="53">
        <f t="shared" si="0"/>
        <v>0</v>
      </c>
      <c r="T100" s="53">
        <f t="shared" si="7"/>
        <v>0.00012</v>
      </c>
      <c r="U100" s="54">
        <f>VLOOKUP($C100,'Équipes 2e cycle'!$A$6:$G$200,7,FALSE)</f>
        <v>0</v>
      </c>
      <c r="V100" s="54">
        <f t="shared" si="8"/>
        <v>1.2E-05</v>
      </c>
      <c r="W100" s="55"/>
    </row>
    <row r="101" spans="1:23" ht="24" customHeight="1">
      <c r="A101" s="47">
        <f t="shared" si="13"/>
        <v>1.1E-05</v>
      </c>
      <c r="B101" s="48">
        <f t="shared" si="14"/>
        <v>0.00011</v>
      </c>
      <c r="C101" s="49">
        <f>'Équipes 2e cycle'!$A95</f>
        <v>89</v>
      </c>
      <c r="D101" s="18">
        <f>VLOOKUP($C101,'Équipes 2e cycle'!$A$7:$G$200,2,FALSE)</f>
        <v>0</v>
      </c>
      <c r="E101" s="18">
        <f>VLOOKUP($C101,'Équipes 2e cycle'!$A$7:$G$200,3,FALSE)</f>
        <v>0</v>
      </c>
      <c r="F101" s="50">
        <f>VLOOKUP($C101,'Équipes 2e cycle'!$A$7:$G$200,4,FALSE)</f>
        <v>0</v>
      </c>
      <c r="G101" s="51"/>
      <c r="H101" s="51"/>
      <c r="I101" s="52"/>
      <c r="J101" s="17">
        <f>VLOOKUP($C101,'Équipes 2e cycle'!$A$6:$G$200,5,FALSE)</f>
        <v>0</v>
      </c>
      <c r="K101" s="52"/>
      <c r="L101" s="82">
        <f t="shared" si="11"/>
        <v>0</v>
      </c>
      <c r="M101" s="51"/>
      <c r="N101" s="51"/>
      <c r="O101" s="52"/>
      <c r="P101" s="17">
        <f>VLOOKUP($C101,'Équipes 2e cycle'!$A$6:$G$200,5,FALSE)</f>
        <v>0</v>
      </c>
      <c r="Q101" s="52"/>
      <c r="R101" s="82">
        <f t="shared" si="12"/>
        <v>0</v>
      </c>
      <c r="S101" s="53">
        <f t="shared" si="0"/>
        <v>0</v>
      </c>
      <c r="T101" s="53">
        <f t="shared" si="7"/>
        <v>0.00011</v>
      </c>
      <c r="U101" s="54">
        <f>VLOOKUP($C101,'Équipes 2e cycle'!$A$6:$G$200,7,FALSE)</f>
        <v>0</v>
      </c>
      <c r="V101" s="54">
        <f t="shared" si="8"/>
        <v>1.1E-05</v>
      </c>
      <c r="W101" s="55"/>
    </row>
    <row r="102" spans="1:23" ht="24" customHeight="1">
      <c r="A102" s="47">
        <f t="shared" si="13"/>
        <v>1E-05</v>
      </c>
      <c r="B102" s="48">
        <f t="shared" si="14"/>
        <v>0.0001</v>
      </c>
      <c r="C102" s="49">
        <f>'Équipes 2e cycle'!$A96</f>
        <v>90</v>
      </c>
      <c r="D102" s="18">
        <f>VLOOKUP($C102,'Équipes 2e cycle'!$A$7:$G$200,2,FALSE)</f>
        <v>0</v>
      </c>
      <c r="E102" s="18">
        <f>VLOOKUP($C102,'Équipes 2e cycle'!$A$7:$G$200,3,FALSE)</f>
        <v>0</v>
      </c>
      <c r="F102" s="50">
        <f>VLOOKUP($C102,'Équipes 2e cycle'!$A$7:$G$200,4,FALSE)</f>
        <v>0</v>
      </c>
      <c r="G102" s="51"/>
      <c r="H102" s="51"/>
      <c r="I102" s="52"/>
      <c r="J102" s="17">
        <f>VLOOKUP($C102,'Équipes 2e cycle'!$A$6:$G$200,5,FALSE)</f>
        <v>0</v>
      </c>
      <c r="K102" s="52"/>
      <c r="L102" s="82">
        <f t="shared" si="11"/>
        <v>0</v>
      </c>
      <c r="M102" s="51"/>
      <c r="N102" s="51"/>
      <c r="O102" s="52"/>
      <c r="P102" s="17">
        <f>VLOOKUP($C102,'Équipes 2e cycle'!$A$6:$G$200,5,FALSE)</f>
        <v>0</v>
      </c>
      <c r="Q102" s="52"/>
      <c r="R102" s="82">
        <f t="shared" si="12"/>
        <v>0</v>
      </c>
      <c r="S102" s="53">
        <f t="shared" si="0"/>
        <v>0</v>
      </c>
      <c r="T102" s="53">
        <f t="shared" si="7"/>
        <v>0.0001</v>
      </c>
      <c r="U102" s="54">
        <f>VLOOKUP($C102,'Équipes 2e cycle'!$A$6:$G$200,7,FALSE)</f>
        <v>0</v>
      </c>
      <c r="V102" s="54">
        <f t="shared" si="8"/>
        <v>1E-05</v>
      </c>
      <c r="W102" s="55"/>
    </row>
    <row r="103" spans="1:23" ht="24" customHeight="1">
      <c r="A103" s="47">
        <f t="shared" si="13"/>
        <v>9E-06</v>
      </c>
      <c r="B103" s="48">
        <f t="shared" si="14"/>
        <v>9E-05</v>
      </c>
      <c r="C103" s="49">
        <f>'Équipes 2e cycle'!$A97</f>
        <v>91</v>
      </c>
      <c r="D103" s="18">
        <f>VLOOKUP($C103,'Équipes 2e cycle'!$A$7:$G$200,2,FALSE)</f>
        <v>0</v>
      </c>
      <c r="E103" s="18">
        <f>VLOOKUP($C103,'Équipes 2e cycle'!$A$7:$G$200,3,FALSE)</f>
        <v>0</v>
      </c>
      <c r="F103" s="50">
        <f>VLOOKUP($C103,'Équipes 2e cycle'!$A$7:$G$200,4,FALSE)</f>
        <v>0</v>
      </c>
      <c r="G103" s="51"/>
      <c r="H103" s="51"/>
      <c r="I103" s="52"/>
      <c r="J103" s="17">
        <f>VLOOKUP($C103,'Équipes 2e cycle'!$A$6:$G$200,5,FALSE)</f>
        <v>0</v>
      </c>
      <c r="K103" s="52"/>
      <c r="L103" s="82">
        <f t="shared" si="11"/>
        <v>0</v>
      </c>
      <c r="M103" s="51"/>
      <c r="N103" s="51"/>
      <c r="O103" s="52"/>
      <c r="P103" s="17">
        <f>VLOOKUP($C103,'Équipes 2e cycle'!$A$6:$G$200,5,FALSE)</f>
        <v>0</v>
      </c>
      <c r="Q103" s="52"/>
      <c r="R103" s="82">
        <f t="shared" si="12"/>
        <v>0</v>
      </c>
      <c r="S103" s="53">
        <f t="shared" si="0"/>
        <v>0</v>
      </c>
      <c r="T103" s="53">
        <f t="shared" si="7"/>
        <v>9E-05</v>
      </c>
      <c r="U103" s="54">
        <f>VLOOKUP($C103,'Équipes 2e cycle'!$A$6:$G$200,7,FALSE)</f>
        <v>0</v>
      </c>
      <c r="V103" s="54">
        <f t="shared" si="8"/>
        <v>9E-06</v>
      </c>
      <c r="W103" s="55"/>
    </row>
    <row r="104" spans="1:23" ht="24" customHeight="1">
      <c r="A104" s="47">
        <f t="shared" si="13"/>
        <v>8E-06</v>
      </c>
      <c r="B104" s="48">
        <f t="shared" si="14"/>
        <v>8E-05</v>
      </c>
      <c r="C104" s="49">
        <f>'Équipes 2e cycle'!$A98</f>
        <v>92</v>
      </c>
      <c r="D104" s="18">
        <f>VLOOKUP($C104,'Équipes 2e cycle'!$A$7:$G$200,2,FALSE)</f>
        <v>0</v>
      </c>
      <c r="E104" s="18">
        <f>VLOOKUP($C104,'Équipes 2e cycle'!$A$7:$G$200,3,FALSE)</f>
        <v>0</v>
      </c>
      <c r="F104" s="50">
        <f>VLOOKUP($C104,'Équipes 2e cycle'!$A$7:$G$200,4,FALSE)</f>
        <v>0</v>
      </c>
      <c r="G104" s="51"/>
      <c r="H104" s="51"/>
      <c r="I104" s="52"/>
      <c r="J104" s="17">
        <f>VLOOKUP($C104,'Équipes 2e cycle'!$A$6:$G$200,5,FALSE)</f>
        <v>0</v>
      </c>
      <c r="K104" s="52"/>
      <c r="L104" s="82">
        <f t="shared" si="11"/>
        <v>0</v>
      </c>
      <c r="M104" s="51"/>
      <c r="N104" s="51"/>
      <c r="O104" s="52"/>
      <c r="P104" s="17">
        <f>VLOOKUP($C104,'Équipes 2e cycle'!$A$6:$G$200,5,FALSE)</f>
        <v>0</v>
      </c>
      <c r="Q104" s="52"/>
      <c r="R104" s="82">
        <f t="shared" si="12"/>
        <v>0</v>
      </c>
      <c r="S104" s="53">
        <f t="shared" si="0"/>
        <v>0</v>
      </c>
      <c r="T104" s="53">
        <f t="shared" si="7"/>
        <v>8E-05</v>
      </c>
      <c r="U104" s="54">
        <f>VLOOKUP($C104,'Équipes 2e cycle'!$A$6:$G$200,7,FALSE)</f>
        <v>0</v>
      </c>
      <c r="V104" s="54">
        <f t="shared" si="8"/>
        <v>8E-06</v>
      </c>
      <c r="W104" s="55"/>
    </row>
    <row r="105" spans="1:23" ht="24" customHeight="1">
      <c r="A105" s="47">
        <f t="shared" si="13"/>
        <v>7E-06</v>
      </c>
      <c r="B105" s="48">
        <f t="shared" si="14"/>
        <v>7E-05</v>
      </c>
      <c r="C105" s="49">
        <f>'Équipes 2e cycle'!$A99</f>
        <v>93</v>
      </c>
      <c r="D105" s="18">
        <f>VLOOKUP($C105,'Équipes 2e cycle'!$A$7:$G$200,2,FALSE)</f>
        <v>0</v>
      </c>
      <c r="E105" s="18">
        <f>VLOOKUP($C105,'Équipes 2e cycle'!$A$7:$G$200,3,FALSE)</f>
        <v>0</v>
      </c>
      <c r="F105" s="50">
        <f>VLOOKUP($C105,'Équipes 2e cycle'!$A$7:$G$200,4,FALSE)</f>
        <v>0</v>
      </c>
      <c r="G105" s="51"/>
      <c r="H105" s="51"/>
      <c r="I105" s="52"/>
      <c r="J105" s="17">
        <f>VLOOKUP($C105,'Équipes 2e cycle'!$A$6:$G$200,5,FALSE)</f>
        <v>0</v>
      </c>
      <c r="K105" s="52"/>
      <c r="L105" s="82">
        <f t="shared" si="11"/>
        <v>0</v>
      </c>
      <c r="M105" s="51"/>
      <c r="N105" s="51"/>
      <c r="O105" s="52"/>
      <c r="P105" s="17">
        <f>VLOOKUP($C105,'Équipes 2e cycle'!$A$6:$G$200,5,FALSE)</f>
        <v>0</v>
      </c>
      <c r="Q105" s="52"/>
      <c r="R105" s="82">
        <f t="shared" si="12"/>
        <v>0</v>
      </c>
      <c r="S105" s="53">
        <f t="shared" si="0"/>
        <v>0</v>
      </c>
      <c r="T105" s="53">
        <f t="shared" si="7"/>
        <v>7E-05</v>
      </c>
      <c r="U105" s="54">
        <f>VLOOKUP($C105,'Équipes 2e cycle'!$A$6:$G$200,7,FALSE)</f>
        <v>0</v>
      </c>
      <c r="V105" s="54">
        <f t="shared" si="8"/>
        <v>7E-06</v>
      </c>
      <c r="W105" s="55"/>
    </row>
    <row r="106" spans="1:23" ht="24" customHeight="1">
      <c r="A106" s="47">
        <f t="shared" si="13"/>
        <v>6E-06</v>
      </c>
      <c r="B106" s="48">
        <f t="shared" si="14"/>
        <v>6E-05</v>
      </c>
      <c r="C106" s="49">
        <f>'Équipes 2e cycle'!$A100</f>
        <v>94</v>
      </c>
      <c r="D106" s="18">
        <f>VLOOKUP($C106,'Équipes 2e cycle'!$A$7:$G$200,2,FALSE)</f>
        <v>0</v>
      </c>
      <c r="E106" s="18">
        <f>VLOOKUP($C106,'Équipes 2e cycle'!$A$7:$G$200,3,FALSE)</f>
        <v>0</v>
      </c>
      <c r="F106" s="50">
        <f>VLOOKUP($C106,'Équipes 2e cycle'!$A$7:$G$200,4,FALSE)</f>
        <v>0</v>
      </c>
      <c r="G106" s="51"/>
      <c r="H106" s="51"/>
      <c r="I106" s="52"/>
      <c r="J106" s="17">
        <f>VLOOKUP($C106,'Équipes 2e cycle'!$A$6:$G$200,5,FALSE)</f>
        <v>0</v>
      </c>
      <c r="K106" s="52"/>
      <c r="L106" s="82">
        <f t="shared" si="11"/>
        <v>0</v>
      </c>
      <c r="M106" s="51"/>
      <c r="N106" s="51"/>
      <c r="O106" s="52"/>
      <c r="P106" s="17">
        <f>VLOOKUP($C106,'Équipes 2e cycle'!$A$6:$G$200,5,FALSE)</f>
        <v>0</v>
      </c>
      <c r="Q106" s="52"/>
      <c r="R106" s="82">
        <f t="shared" si="12"/>
        <v>0</v>
      </c>
      <c r="S106" s="53">
        <f t="shared" si="0"/>
        <v>0</v>
      </c>
      <c r="T106" s="53">
        <f t="shared" si="7"/>
        <v>6E-05</v>
      </c>
      <c r="U106" s="54">
        <f>VLOOKUP($C106,'Équipes 2e cycle'!$A$6:$G$200,7,FALSE)</f>
        <v>0</v>
      </c>
      <c r="V106" s="54">
        <f t="shared" si="8"/>
        <v>6E-06</v>
      </c>
      <c r="W106" s="55"/>
    </row>
    <row r="107" spans="1:23" ht="24" customHeight="1">
      <c r="A107" s="47">
        <f t="shared" si="13"/>
        <v>5E-06</v>
      </c>
      <c r="B107" s="48">
        <f t="shared" si="14"/>
        <v>5E-05</v>
      </c>
      <c r="C107" s="49">
        <f>'Équipes 2e cycle'!$A101</f>
        <v>95</v>
      </c>
      <c r="D107" s="18">
        <f>VLOOKUP($C107,'Équipes 2e cycle'!$A$7:$G$200,2,FALSE)</f>
        <v>0</v>
      </c>
      <c r="E107" s="18">
        <f>VLOOKUP($C107,'Équipes 2e cycle'!$A$7:$G$200,3,FALSE)</f>
        <v>0</v>
      </c>
      <c r="F107" s="50">
        <f>VLOOKUP($C107,'Équipes 2e cycle'!$A$7:$G$200,4,FALSE)</f>
        <v>0</v>
      </c>
      <c r="G107" s="51"/>
      <c r="H107" s="51"/>
      <c r="I107" s="52"/>
      <c r="J107" s="17">
        <f>VLOOKUP($C107,'Équipes 2e cycle'!$A$6:$G$200,5,FALSE)</f>
        <v>0</v>
      </c>
      <c r="K107" s="52"/>
      <c r="L107" s="82">
        <f t="shared" si="11"/>
        <v>0</v>
      </c>
      <c r="M107" s="51"/>
      <c r="N107" s="51"/>
      <c r="O107" s="52"/>
      <c r="P107" s="17">
        <f>VLOOKUP($C107,'Équipes 2e cycle'!$A$6:$G$200,5,FALSE)</f>
        <v>0</v>
      </c>
      <c r="Q107" s="52"/>
      <c r="R107" s="82">
        <f t="shared" si="12"/>
        <v>0</v>
      </c>
      <c r="S107" s="53">
        <f t="shared" si="0"/>
        <v>0</v>
      </c>
      <c r="T107" s="53">
        <f t="shared" si="7"/>
        <v>5E-05</v>
      </c>
      <c r="U107" s="54">
        <f>VLOOKUP($C107,'Équipes 2e cycle'!$A$6:$G$200,7,FALSE)</f>
        <v>0</v>
      </c>
      <c r="V107" s="54">
        <f t="shared" si="8"/>
        <v>5E-06</v>
      </c>
      <c r="W107" s="55"/>
    </row>
    <row r="108" spans="1:23" ht="24" customHeight="1">
      <c r="A108" s="47">
        <f t="shared" si="13"/>
        <v>4E-06</v>
      </c>
      <c r="B108" s="48">
        <f t="shared" si="14"/>
        <v>4E-05</v>
      </c>
      <c r="C108" s="49">
        <f>'Équipes 2e cycle'!$A102</f>
        <v>96</v>
      </c>
      <c r="D108" s="18">
        <f>VLOOKUP($C108,'Équipes 2e cycle'!$A$7:$G$200,2,FALSE)</f>
        <v>0</v>
      </c>
      <c r="E108" s="18">
        <f>VLOOKUP($C108,'Équipes 2e cycle'!$A$7:$G$200,3,FALSE)</f>
        <v>0</v>
      </c>
      <c r="F108" s="50">
        <f>VLOOKUP($C108,'Équipes 2e cycle'!$A$7:$G$200,4,FALSE)</f>
        <v>0</v>
      </c>
      <c r="G108" s="51"/>
      <c r="H108" s="51"/>
      <c r="I108" s="52"/>
      <c r="J108" s="17">
        <f>VLOOKUP($C108,'Équipes 2e cycle'!$A$6:$G$200,5,FALSE)</f>
        <v>0</v>
      </c>
      <c r="K108" s="52"/>
      <c r="L108" s="82">
        <f t="shared" si="11"/>
        <v>0</v>
      </c>
      <c r="M108" s="51"/>
      <c r="N108" s="51"/>
      <c r="O108" s="52"/>
      <c r="P108" s="17">
        <f>VLOOKUP($C108,'Équipes 2e cycle'!$A$6:$G$200,5,FALSE)</f>
        <v>0</v>
      </c>
      <c r="Q108" s="52"/>
      <c r="R108" s="82">
        <f t="shared" si="12"/>
        <v>0</v>
      </c>
      <c r="S108" s="53">
        <f t="shared" si="0"/>
        <v>0</v>
      </c>
      <c r="T108" s="53">
        <f t="shared" si="7"/>
        <v>4E-05</v>
      </c>
      <c r="U108" s="54">
        <f>VLOOKUP($C108,'Équipes 2e cycle'!$A$6:$G$200,7,FALSE)</f>
        <v>0</v>
      </c>
      <c r="V108" s="54">
        <f t="shared" si="8"/>
        <v>4E-06</v>
      </c>
      <c r="W108" s="55"/>
    </row>
    <row r="109" spans="1:23" ht="24" customHeight="1">
      <c r="A109" s="47">
        <f t="shared" si="13"/>
        <v>3E-06</v>
      </c>
      <c r="B109" s="48">
        <f t="shared" si="14"/>
        <v>3E-05</v>
      </c>
      <c r="C109" s="49">
        <f>'Équipes 2e cycle'!$A103</f>
        <v>97</v>
      </c>
      <c r="D109" s="18">
        <f>VLOOKUP($C109,'Équipes 2e cycle'!$A$7:$G$200,2,FALSE)</f>
        <v>0</v>
      </c>
      <c r="E109" s="18">
        <f>VLOOKUP($C109,'Équipes 2e cycle'!$A$7:$G$200,3,FALSE)</f>
        <v>0</v>
      </c>
      <c r="F109" s="50">
        <f>VLOOKUP($C109,'Équipes 2e cycle'!$A$7:$G$200,4,FALSE)</f>
        <v>0</v>
      </c>
      <c r="G109" s="51"/>
      <c r="H109" s="51"/>
      <c r="I109" s="52"/>
      <c r="J109" s="17">
        <f>VLOOKUP($C109,'Équipes 2e cycle'!$A$6:$G$200,5,FALSE)</f>
        <v>0</v>
      </c>
      <c r="K109" s="52"/>
      <c r="L109" s="82">
        <f t="shared" si="11"/>
        <v>0</v>
      </c>
      <c r="M109" s="51"/>
      <c r="N109" s="51"/>
      <c r="O109" s="52"/>
      <c r="P109" s="17">
        <f>VLOOKUP($C109,'Équipes 2e cycle'!$A$6:$G$200,5,FALSE)</f>
        <v>0</v>
      </c>
      <c r="Q109" s="52"/>
      <c r="R109" s="82">
        <f t="shared" si="12"/>
        <v>0</v>
      </c>
      <c r="S109" s="53">
        <f t="shared" si="0"/>
        <v>0</v>
      </c>
      <c r="T109" s="53">
        <f t="shared" si="7"/>
        <v>3E-05</v>
      </c>
      <c r="U109" s="54">
        <f>VLOOKUP($C109,'Équipes 2e cycle'!$A$6:$G$200,7,FALSE)</f>
        <v>0</v>
      </c>
      <c r="V109" s="54">
        <f t="shared" si="8"/>
        <v>3E-06</v>
      </c>
      <c r="W109" s="55"/>
    </row>
    <row r="110" spans="1:23" ht="24" customHeight="1">
      <c r="A110" s="47">
        <f t="shared" si="13"/>
        <v>2E-06</v>
      </c>
      <c r="B110" s="48">
        <f t="shared" si="14"/>
        <v>2E-05</v>
      </c>
      <c r="C110" s="49">
        <f>'Équipes 2e cycle'!$A104</f>
        <v>98</v>
      </c>
      <c r="D110" s="18">
        <f>VLOOKUP($C110,'Équipes 2e cycle'!$A$7:$G$200,2,FALSE)</f>
        <v>0</v>
      </c>
      <c r="E110" s="18">
        <f>VLOOKUP($C110,'Équipes 2e cycle'!$A$7:$G$200,3,FALSE)</f>
        <v>0</v>
      </c>
      <c r="F110" s="50">
        <f>VLOOKUP($C110,'Équipes 2e cycle'!$A$7:$G$200,4,FALSE)</f>
        <v>0</v>
      </c>
      <c r="G110" s="51"/>
      <c r="H110" s="51"/>
      <c r="I110" s="52"/>
      <c r="J110" s="17">
        <f>VLOOKUP($C110,'Équipes 2e cycle'!$A$6:$G$200,5,FALSE)</f>
        <v>0</v>
      </c>
      <c r="K110" s="52"/>
      <c r="L110" s="82">
        <f t="shared" si="11"/>
        <v>0</v>
      </c>
      <c r="M110" s="51"/>
      <c r="N110" s="51"/>
      <c r="O110" s="52"/>
      <c r="P110" s="17">
        <f>VLOOKUP($C110,'Équipes 2e cycle'!$A$6:$G$200,5,FALSE)</f>
        <v>0</v>
      </c>
      <c r="Q110" s="52"/>
      <c r="R110" s="82">
        <f t="shared" si="12"/>
        <v>0</v>
      </c>
      <c r="S110" s="53">
        <f t="shared" si="0"/>
        <v>0</v>
      </c>
      <c r="T110" s="53">
        <f t="shared" si="7"/>
        <v>2E-05</v>
      </c>
      <c r="U110" s="54">
        <f>VLOOKUP($C110,'Équipes 2e cycle'!$A$6:$G$200,7,FALSE)</f>
        <v>0</v>
      </c>
      <c r="V110" s="54">
        <f t="shared" si="8"/>
        <v>2E-06</v>
      </c>
      <c r="W110" s="55"/>
    </row>
    <row r="111" spans="1:23" ht="24" customHeight="1">
      <c r="A111" s="47">
        <f t="shared" si="13"/>
        <v>1E-06</v>
      </c>
      <c r="B111" s="48">
        <f t="shared" si="14"/>
        <v>1E-05</v>
      </c>
      <c r="C111" s="49">
        <f>'Équipes 2e cycle'!$A105</f>
        <v>99</v>
      </c>
      <c r="D111" s="18">
        <f>VLOOKUP($C111,'Équipes 2e cycle'!$A$7:$G$200,2,FALSE)</f>
        <v>0</v>
      </c>
      <c r="E111" s="18">
        <f>VLOOKUP($C111,'Équipes 2e cycle'!$A$7:$G$200,3,FALSE)</f>
        <v>0</v>
      </c>
      <c r="F111" s="50">
        <f>VLOOKUP($C111,'Équipes 2e cycle'!$A$7:$G$200,4,FALSE)</f>
        <v>0</v>
      </c>
      <c r="G111" s="51"/>
      <c r="H111" s="51"/>
      <c r="I111" s="52"/>
      <c r="J111" s="17">
        <f>VLOOKUP($C111,'Équipes 2e cycle'!$A$6:$G$200,5,FALSE)</f>
        <v>0</v>
      </c>
      <c r="K111" s="52"/>
      <c r="L111" s="82">
        <f t="shared" si="11"/>
        <v>0</v>
      </c>
      <c r="M111" s="51"/>
      <c r="N111" s="51"/>
      <c r="O111" s="52"/>
      <c r="P111" s="17">
        <f>VLOOKUP($C111,'Équipes 2e cycle'!$A$6:$G$200,5,FALSE)</f>
        <v>0</v>
      </c>
      <c r="Q111" s="52"/>
      <c r="R111" s="82">
        <f t="shared" si="12"/>
        <v>0</v>
      </c>
      <c r="S111" s="53">
        <f t="shared" si="0"/>
        <v>0</v>
      </c>
      <c r="T111" s="53">
        <f t="shared" si="7"/>
        <v>1E-05</v>
      </c>
      <c r="U111" s="54">
        <f>VLOOKUP($C111,'Équipes 2e cycle'!$A$6:$G$200,7,FALSE)</f>
        <v>0</v>
      </c>
      <c r="V111" s="54">
        <f t="shared" si="8"/>
        <v>1E-06</v>
      </c>
      <c r="W111" s="55"/>
    </row>
    <row r="112" spans="1:23" ht="24" customHeight="1">
      <c r="A112" s="56">
        <f t="shared" si="13"/>
        <v>0</v>
      </c>
      <c r="B112" s="57">
        <f t="shared" si="14"/>
        <v>0</v>
      </c>
      <c r="C112" s="58">
        <f>'Équipes 2e cycle'!$A106</f>
        <v>100</v>
      </c>
      <c r="D112" s="59">
        <f>VLOOKUP($C112,'Équipes 2e cycle'!$A$7:$G$200,2,FALSE)</f>
        <v>0</v>
      </c>
      <c r="E112" s="59">
        <f>VLOOKUP($C112,'Équipes 2e cycle'!$A$7:$G$200,3,FALSE)</f>
        <v>0</v>
      </c>
      <c r="F112" s="60">
        <f>VLOOKUP($C112,'Équipes 2e cycle'!$A$7:$G$200,4,FALSE)</f>
        <v>0</v>
      </c>
      <c r="G112" s="61"/>
      <c r="H112" s="70"/>
      <c r="I112" s="62"/>
      <c r="J112" s="63">
        <f>VLOOKUP($C112,'Équipes 2e cycle'!$A$6:$G$200,5,FALSE)</f>
        <v>0</v>
      </c>
      <c r="K112" s="62"/>
      <c r="L112" s="84">
        <f t="shared" si="11"/>
        <v>0</v>
      </c>
      <c r="M112" s="61"/>
      <c r="N112" s="70"/>
      <c r="O112" s="62"/>
      <c r="P112" s="63">
        <f>VLOOKUP($C112,'Équipes 2e cycle'!$A$6:$G$200,5,FALSE)</f>
        <v>0</v>
      </c>
      <c r="Q112" s="62"/>
      <c r="R112" s="84">
        <f t="shared" si="12"/>
        <v>0</v>
      </c>
      <c r="S112" s="64">
        <f aca="true" t="shared" si="15" ref="S112:S113">_xlfn.IFERROR($L112+$R112,"")</f>
        <v>0</v>
      </c>
      <c r="T112" s="64">
        <f t="shared" si="7"/>
        <v>0</v>
      </c>
      <c r="U112" s="65">
        <f>VLOOKUP($C112,'Équipes 2e cycle'!$A$6:$G$200,7,FALSE)</f>
        <v>0</v>
      </c>
      <c r="V112" s="65">
        <f t="shared" si="8"/>
        <v>0</v>
      </c>
      <c r="W112" s="66"/>
    </row>
  </sheetData>
  <sheetProtection algorithmName="SHA-512" hashValue="VkG5LM9zowhyNU8ufABY75LBU2aNHrUyKBfKTjiaH57D0FFaXqFYLisrMEwUc5S2dEx/qsJcwxKqTHzz7CxOXA==" saltValue="oEE0CYzOLdorO+ggbUA3qw==" spinCount="100000" sheet="1" objects="1" scenarios="1"/>
  <mergeCells count="31">
    <mergeCell ref="V9:V10"/>
    <mergeCell ref="V7:V8"/>
    <mergeCell ref="W7:W10"/>
    <mergeCell ref="G8:G9"/>
    <mergeCell ref="H8:H9"/>
    <mergeCell ref="I8:I9"/>
    <mergeCell ref="J8:J9"/>
    <mergeCell ref="K8:K9"/>
    <mergeCell ref="L8:L10"/>
    <mergeCell ref="M8:M9"/>
    <mergeCell ref="N8:N9"/>
    <mergeCell ref="F7:F9"/>
    <mergeCell ref="G7:L7"/>
    <mergeCell ref="M7:R7"/>
    <mergeCell ref="S7:S9"/>
    <mergeCell ref="T7:T8"/>
    <mergeCell ref="U7:U8"/>
    <mergeCell ref="O8:O9"/>
    <mergeCell ref="P8:P9"/>
    <mergeCell ref="Q8:Q9"/>
    <mergeCell ref="R8:R10"/>
    <mergeCell ref="C1:W1"/>
    <mergeCell ref="C2:W2"/>
    <mergeCell ref="C3:W3"/>
    <mergeCell ref="B4:W4"/>
    <mergeCell ref="B6:W6"/>
    <mergeCell ref="A7:A9"/>
    <mergeCell ref="B7:B9"/>
    <mergeCell ref="C7:C9"/>
    <mergeCell ref="D7:D9"/>
    <mergeCell ref="E7:E9"/>
  </mergeCells>
  <conditionalFormatting sqref="V13:V112">
    <cfRule type="duplicateValues" priority="1" dxfId="0">
      <formula>AND(COUNTIF($V$13:$V$112,V13)&gt;1,NOT(ISBLANK(V13)))</formula>
    </cfRule>
  </conditionalFormatting>
  <dataValidations count="3">
    <dataValidation type="whole" allowBlank="1" showInputMessage="1" showErrorMessage="1" error="Minimum 10 cm et maximum 1000 cm" sqref="O12:O112 I12:I112">
      <formula1>10</formula1>
      <formula2>100</formula2>
    </dataValidation>
    <dataValidation allowBlank="1" showInputMessage="1" showErrorMessage="1" error="La distance doit être comprise entre 0 et 1000 mm." sqref="M13:N112 G13:H112"/>
    <dataValidation operator="lessThanOrEqual" allowBlank="1" showInputMessage="1" showErrorMessage="1" sqref="M12:N12 G12:H12"/>
  </dataValidations>
  <printOptions/>
  <pageMargins left="0.7" right="0.7" top="0.75" bottom="0.75" header="0.3" footer="0.3"/>
  <pageSetup horizontalDpi="600" verticalDpi="600" orientation="portrait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30C40D-11D6-4B7B-9661-D26F989B0089}">
  <sheetPr>
    <tabColor theme="9"/>
    <pageSetUpPr fitToPage="1"/>
  </sheetPr>
  <dimension ref="A1:L105"/>
  <sheetViews>
    <sheetView zoomScale="105" zoomScaleNormal="105" workbookViewId="0" topLeftCell="A1">
      <selection activeCell="B6" sqref="B6"/>
    </sheetView>
  </sheetViews>
  <sheetFormatPr defaultColWidth="11.421875" defaultRowHeight="15"/>
  <cols>
    <col min="1" max="1" width="11.421875" style="86" customWidth="1"/>
    <col min="2" max="2" width="18.00390625" style="86" customWidth="1"/>
    <col min="3" max="3" width="11.7109375" style="86" customWidth="1"/>
    <col min="4" max="4" width="56.421875" style="86" customWidth="1"/>
    <col min="5" max="5" width="46.28125" style="86" customWidth="1"/>
    <col min="6" max="6" width="39.7109375" style="86" hidden="1" customWidth="1"/>
    <col min="7" max="7" width="17.57421875" style="86" customWidth="1"/>
    <col min="8" max="9" width="11.421875" style="86" customWidth="1"/>
    <col min="10" max="10" width="12.8515625" style="86" customWidth="1"/>
    <col min="11" max="11" width="77.8515625" style="86" customWidth="1"/>
    <col min="12" max="12" width="12.8515625" style="86" customWidth="1"/>
    <col min="13" max="16384" width="11.421875" style="86" customWidth="1"/>
  </cols>
  <sheetData>
    <row r="1" spans="1:8" ht="20.25">
      <c r="A1" s="85"/>
      <c r="B1" s="157" t="s">
        <v>72</v>
      </c>
      <c r="C1" s="157"/>
      <c r="D1" s="157"/>
      <c r="E1" s="157"/>
      <c r="F1" s="157"/>
      <c r="G1" s="157"/>
      <c r="H1" s="85"/>
    </row>
    <row r="2" spans="1:8" ht="23.25">
      <c r="A2" s="85"/>
      <c r="B2" s="157" t="s">
        <v>82</v>
      </c>
      <c r="C2" s="157"/>
      <c r="D2" s="157"/>
      <c r="E2" s="157"/>
      <c r="F2" s="157"/>
      <c r="G2" s="157"/>
      <c r="H2" s="85"/>
    </row>
    <row r="3" spans="1:8" ht="11.25" customHeight="1" thickBot="1">
      <c r="A3" s="85"/>
      <c r="B3" s="93"/>
      <c r="C3" s="93"/>
      <c r="D3" s="93"/>
      <c r="E3" s="93"/>
      <c r="F3" s="93"/>
      <c r="G3" s="93"/>
      <c r="H3" s="85"/>
    </row>
    <row r="4" spans="1:7" ht="15" thickBot="1">
      <c r="A4" s="85"/>
      <c r="B4" s="163" t="s">
        <v>18</v>
      </c>
      <c r="C4" s="164"/>
      <c r="D4" s="164"/>
      <c r="E4" s="164"/>
      <c r="F4" s="164"/>
      <c r="G4" s="165"/>
    </row>
    <row r="5" spans="1:8" ht="30" customHeight="1" thickBot="1">
      <c r="A5" s="85"/>
      <c r="B5" s="170" t="s">
        <v>9</v>
      </c>
      <c r="C5" s="171" t="s">
        <v>12</v>
      </c>
      <c r="D5" s="171" t="s">
        <v>74</v>
      </c>
      <c r="E5" s="171" t="s">
        <v>34</v>
      </c>
      <c r="F5" s="171" t="s">
        <v>11</v>
      </c>
      <c r="G5" s="172" t="s">
        <v>16</v>
      </c>
      <c r="H5" s="85"/>
    </row>
    <row r="6" spans="1:8" ht="19.5" customHeight="1">
      <c r="A6" s="85"/>
      <c r="B6" s="94">
        <v>1</v>
      </c>
      <c r="C6" s="95">
        <f>VLOOKUP(G6,'Pointage 2e cycle'!$B$13:$V$200,2,FALSE)</f>
        <v>1</v>
      </c>
      <c r="D6" s="96">
        <f>VLOOKUP($C6,'Équipes 2e cycle'!$A$7:$D$200,2,FALSE)</f>
        <v>0</v>
      </c>
      <c r="E6" s="96">
        <f>VLOOKUP($C6,'Équipes 2e cycle'!$A$7:$D$200,3,FALSE)</f>
        <v>0</v>
      </c>
      <c r="F6" s="96">
        <f>VLOOKUP($C6,'Équipes 2e cycle'!$A$7:$D$200,4,FALSE)</f>
        <v>0</v>
      </c>
      <c r="G6" s="97">
        <f>LARGE('Pointage 2e cycle'!$T$13:$T$200,B6)</f>
        <v>0.00099</v>
      </c>
      <c r="H6" s="85"/>
    </row>
    <row r="7" spans="1:8" ht="19.5" customHeight="1">
      <c r="A7" s="85"/>
      <c r="B7" s="98">
        <v>2</v>
      </c>
      <c r="C7" s="99">
        <f>VLOOKUP(G7,'Pointage 2e cycle'!$B$13:$V$200,2,FALSE)</f>
        <v>2</v>
      </c>
      <c r="D7" s="100">
        <f>VLOOKUP($C7,'Équipes 2e cycle'!$A$7:$D$200,2,FALSE)</f>
        <v>0</v>
      </c>
      <c r="E7" s="100">
        <f>VLOOKUP($C7,'Équipes 2e cycle'!$A$7:$D$200,3,FALSE)</f>
        <v>0</v>
      </c>
      <c r="F7" s="100">
        <f>VLOOKUP($C7,'Équipes 2e cycle'!$A$7:$D$200,4,FALSE)</f>
        <v>0</v>
      </c>
      <c r="G7" s="101">
        <f>LARGE('Pointage 2e cycle'!$T$13:$T$200,B7)</f>
        <v>0.00098</v>
      </c>
      <c r="H7" s="85"/>
    </row>
    <row r="8" spans="1:8" ht="19.5" customHeight="1">
      <c r="A8" s="85"/>
      <c r="B8" s="98">
        <v>3</v>
      </c>
      <c r="C8" s="99">
        <f>VLOOKUP(G8,'Pointage 2e cycle'!$B$13:$V$200,2,FALSE)</f>
        <v>3</v>
      </c>
      <c r="D8" s="100">
        <f>VLOOKUP($C8,'Équipes 2e cycle'!$A$7:$D$200,2,FALSE)</f>
        <v>0</v>
      </c>
      <c r="E8" s="100">
        <f>VLOOKUP($C8,'Équipes 2e cycle'!$A$7:$D$200,3,FALSE)</f>
        <v>0</v>
      </c>
      <c r="F8" s="100">
        <f>VLOOKUP($C8,'Équipes 2e cycle'!$A$7:$D$200,4,FALSE)</f>
        <v>0</v>
      </c>
      <c r="G8" s="101">
        <f>LARGE('Pointage 2e cycle'!$T$13:$T$200,B8)</f>
        <v>0.00097</v>
      </c>
      <c r="H8" s="85"/>
    </row>
    <row r="9" spans="1:8" ht="19.5" customHeight="1">
      <c r="A9" s="85"/>
      <c r="B9" s="98">
        <v>4</v>
      </c>
      <c r="C9" s="99">
        <f>VLOOKUP(G9,'Pointage 2e cycle'!$B$13:$V$200,2,FALSE)</f>
        <v>4</v>
      </c>
      <c r="D9" s="100">
        <f>VLOOKUP($C9,'Équipes 2e cycle'!$A$7:$D$200,2,FALSE)</f>
        <v>0</v>
      </c>
      <c r="E9" s="100">
        <f>VLOOKUP($C9,'Équipes 2e cycle'!$A$7:$D$200,3,FALSE)</f>
        <v>0</v>
      </c>
      <c r="F9" s="100">
        <f>VLOOKUP($C9,'Équipes 2e cycle'!$A$7:$D$200,4,FALSE)</f>
        <v>0</v>
      </c>
      <c r="G9" s="101">
        <f>LARGE('Pointage 2e cycle'!$T$13:$T$200,B9)</f>
        <v>0.00096</v>
      </c>
      <c r="H9" s="85"/>
    </row>
    <row r="10" spans="1:8" ht="19.5" customHeight="1">
      <c r="A10" s="85"/>
      <c r="B10" s="98">
        <v>5</v>
      </c>
      <c r="C10" s="99">
        <f>VLOOKUP(G10,'Pointage 2e cycle'!$B$13:$V$200,2,FALSE)</f>
        <v>5</v>
      </c>
      <c r="D10" s="100">
        <f>VLOOKUP($C10,'Équipes 2e cycle'!$A$7:$D$200,2,FALSE)</f>
        <v>0</v>
      </c>
      <c r="E10" s="100">
        <f>VLOOKUP($C10,'Équipes 2e cycle'!$A$7:$D$200,3,FALSE)</f>
        <v>0</v>
      </c>
      <c r="F10" s="100">
        <f>VLOOKUP($C10,'Équipes 2e cycle'!$A$7:$D$200,4,FALSE)</f>
        <v>0</v>
      </c>
      <c r="G10" s="101">
        <f>LARGE('Pointage 2e cycle'!$T$13:$T$200,B10)</f>
        <v>0.00095</v>
      </c>
      <c r="H10" s="85"/>
    </row>
    <row r="11" spans="1:8" ht="19.5" customHeight="1">
      <c r="A11" s="85"/>
      <c r="B11" s="98">
        <v>6</v>
      </c>
      <c r="C11" s="99">
        <f>VLOOKUP(G11,'Pointage 2e cycle'!$B$13:$V$200,2,FALSE)</f>
        <v>6</v>
      </c>
      <c r="D11" s="100">
        <f>VLOOKUP($C11,'Équipes 2e cycle'!$A$7:$D$200,2,FALSE)</f>
        <v>0</v>
      </c>
      <c r="E11" s="100">
        <f>VLOOKUP($C11,'Équipes 2e cycle'!$A$7:$D$200,3,FALSE)</f>
        <v>0</v>
      </c>
      <c r="F11" s="100">
        <f>VLOOKUP($C11,'Équipes 2e cycle'!$A$7:$D$200,4,FALSE)</f>
        <v>0</v>
      </c>
      <c r="G11" s="101">
        <f>LARGE('Pointage 2e cycle'!$T$13:$T$200,B11)</f>
        <v>0.00094</v>
      </c>
      <c r="H11" s="85"/>
    </row>
    <row r="12" spans="1:8" ht="19.5" customHeight="1">
      <c r="A12" s="85"/>
      <c r="B12" s="98">
        <v>7</v>
      </c>
      <c r="C12" s="99">
        <f>VLOOKUP(G12,'Pointage 2e cycle'!$B$13:$V$200,2,FALSE)</f>
        <v>7</v>
      </c>
      <c r="D12" s="100">
        <f>VLOOKUP($C12,'Équipes 2e cycle'!$A$7:$D$200,2,FALSE)</f>
        <v>0</v>
      </c>
      <c r="E12" s="100">
        <f>VLOOKUP($C12,'Équipes 2e cycle'!$A$7:$D$200,3,FALSE)</f>
        <v>0</v>
      </c>
      <c r="F12" s="100">
        <f>VLOOKUP($C12,'Équipes 2e cycle'!$A$7:$D$200,4,FALSE)</f>
        <v>0</v>
      </c>
      <c r="G12" s="101">
        <f>LARGE('Pointage 2e cycle'!$T$13:$T$200,B12)</f>
        <v>0.00093</v>
      </c>
      <c r="H12" s="85"/>
    </row>
    <row r="13" spans="1:8" ht="19.5" customHeight="1">
      <c r="A13" s="85"/>
      <c r="B13" s="98">
        <v>8</v>
      </c>
      <c r="C13" s="99">
        <f>VLOOKUP(G13,'Pointage 2e cycle'!$B$13:$V$200,2,FALSE)</f>
        <v>8</v>
      </c>
      <c r="D13" s="100">
        <f>VLOOKUP($C13,'Équipes 2e cycle'!$A$7:$D$200,2,FALSE)</f>
        <v>0</v>
      </c>
      <c r="E13" s="100">
        <f>VLOOKUP($C13,'Équipes 2e cycle'!$A$7:$D$200,3,FALSE)</f>
        <v>0</v>
      </c>
      <c r="F13" s="100">
        <f>VLOOKUP($C13,'Équipes 2e cycle'!$A$7:$D$200,4,FALSE)</f>
        <v>0</v>
      </c>
      <c r="G13" s="101">
        <f>LARGE('Pointage 2e cycle'!$T$13:$T$200,B13)</f>
        <v>0.00092</v>
      </c>
      <c r="H13" s="85"/>
    </row>
    <row r="14" spans="1:8" ht="19.5" customHeight="1">
      <c r="A14" s="85"/>
      <c r="B14" s="98">
        <v>9</v>
      </c>
      <c r="C14" s="99">
        <f>VLOOKUP(G14,'Pointage 2e cycle'!$B$13:$V$200,2,FALSE)</f>
        <v>9</v>
      </c>
      <c r="D14" s="100">
        <f>VLOOKUP($C14,'Équipes 2e cycle'!$A$7:$D$200,2,FALSE)</f>
        <v>0</v>
      </c>
      <c r="E14" s="100">
        <f>VLOOKUP($C14,'Équipes 2e cycle'!$A$7:$D$200,3,FALSE)</f>
        <v>0</v>
      </c>
      <c r="F14" s="100">
        <f>VLOOKUP($C14,'Équipes 2e cycle'!$A$7:$D$200,4,FALSE)</f>
        <v>0</v>
      </c>
      <c r="G14" s="101">
        <f>LARGE('Pointage 2e cycle'!$T$13:$T$200,B14)</f>
        <v>0.00091</v>
      </c>
      <c r="H14" s="85"/>
    </row>
    <row r="15" spans="1:8" ht="19.5" customHeight="1">
      <c r="A15" s="85"/>
      <c r="B15" s="98">
        <v>10</v>
      </c>
      <c r="C15" s="99">
        <f>VLOOKUP(G15,'Pointage 2e cycle'!$B$13:$V$200,2,FALSE)</f>
        <v>10</v>
      </c>
      <c r="D15" s="100">
        <f>VLOOKUP($C15,'Équipes 2e cycle'!$A$7:$D$200,2,FALSE)</f>
        <v>0</v>
      </c>
      <c r="E15" s="100">
        <f>VLOOKUP($C15,'Équipes 2e cycle'!$A$7:$D$200,3,FALSE)</f>
        <v>0</v>
      </c>
      <c r="F15" s="100">
        <f>VLOOKUP($C15,'Équipes 2e cycle'!$A$7:$D$200,4,FALSE)</f>
        <v>0</v>
      </c>
      <c r="G15" s="101">
        <f>LARGE('Pointage 2e cycle'!$T$13:$T$200,B15)</f>
        <v>0.0009</v>
      </c>
      <c r="H15" s="85"/>
    </row>
    <row r="16" spans="1:8" ht="19.5" customHeight="1">
      <c r="A16" s="85"/>
      <c r="B16" s="98">
        <v>11</v>
      </c>
      <c r="C16" s="99">
        <f>VLOOKUP(G16,'Pointage 2e cycle'!$B$13:$V$200,2,FALSE)</f>
        <v>11</v>
      </c>
      <c r="D16" s="100">
        <f>VLOOKUP($C16,'Équipes 2e cycle'!$A$7:$D$200,2,FALSE)</f>
        <v>0</v>
      </c>
      <c r="E16" s="100">
        <f>VLOOKUP($C16,'Équipes 2e cycle'!$A$7:$D$200,3,FALSE)</f>
        <v>0</v>
      </c>
      <c r="F16" s="100">
        <f>VLOOKUP($C16,'Équipes 2e cycle'!$A$7:$D$200,4,FALSE)</f>
        <v>0</v>
      </c>
      <c r="G16" s="101">
        <f>LARGE('Pointage 2e cycle'!$T$13:$T$200,B16)</f>
        <v>0.00089</v>
      </c>
      <c r="H16" s="85"/>
    </row>
    <row r="17" spans="1:8" ht="19.5" customHeight="1">
      <c r="A17" s="85"/>
      <c r="B17" s="98">
        <v>12</v>
      </c>
      <c r="C17" s="99">
        <f>VLOOKUP(G17,'Pointage 2e cycle'!$B$13:$V$200,2,FALSE)</f>
        <v>12</v>
      </c>
      <c r="D17" s="100">
        <f>VLOOKUP($C17,'Équipes 2e cycle'!$A$7:$D$200,2,FALSE)</f>
        <v>0</v>
      </c>
      <c r="E17" s="100">
        <f>VLOOKUP($C17,'Équipes 2e cycle'!$A$7:$D$200,3,FALSE)</f>
        <v>0</v>
      </c>
      <c r="F17" s="100">
        <f>VLOOKUP($C17,'Équipes 2e cycle'!$A$7:$D$200,4,FALSE)</f>
        <v>0</v>
      </c>
      <c r="G17" s="101">
        <f>LARGE('Pointage 2e cycle'!$T$13:$T$200,B17)</f>
        <v>0.00088</v>
      </c>
      <c r="H17" s="85"/>
    </row>
    <row r="18" spans="1:8" ht="19.5" customHeight="1">
      <c r="A18" s="85"/>
      <c r="B18" s="98">
        <v>13</v>
      </c>
      <c r="C18" s="99">
        <f>VLOOKUP(G18,'Pointage 2e cycle'!$B$13:$V$200,2,FALSE)</f>
        <v>13</v>
      </c>
      <c r="D18" s="100">
        <f>VLOOKUP($C18,'Équipes 2e cycle'!$A$7:$D$200,2,FALSE)</f>
        <v>0</v>
      </c>
      <c r="E18" s="100">
        <f>VLOOKUP($C18,'Équipes 2e cycle'!$A$7:$D$200,3,FALSE)</f>
        <v>0</v>
      </c>
      <c r="F18" s="100">
        <f>VLOOKUP($C18,'Équipes 2e cycle'!$A$7:$D$200,4,FALSE)</f>
        <v>0</v>
      </c>
      <c r="G18" s="101">
        <f>LARGE('Pointage 2e cycle'!$T$13:$T$200,B18)</f>
        <v>0.00087</v>
      </c>
      <c r="H18" s="85"/>
    </row>
    <row r="19" spans="1:8" ht="19.5" customHeight="1">
      <c r="A19" s="85"/>
      <c r="B19" s="98">
        <v>14</v>
      </c>
      <c r="C19" s="99">
        <f>VLOOKUP(G19,'Pointage 2e cycle'!$B$13:$V$200,2,FALSE)</f>
        <v>14</v>
      </c>
      <c r="D19" s="100">
        <f>VLOOKUP($C19,'Équipes 2e cycle'!$A$7:$D$200,2,FALSE)</f>
        <v>0</v>
      </c>
      <c r="E19" s="100">
        <f>VLOOKUP($C19,'Équipes 2e cycle'!$A$7:$D$200,3,FALSE)</f>
        <v>0</v>
      </c>
      <c r="F19" s="100">
        <f>VLOOKUP($C19,'Équipes 2e cycle'!$A$7:$D$200,4,FALSE)</f>
        <v>0</v>
      </c>
      <c r="G19" s="101">
        <f>LARGE('Pointage 2e cycle'!$T$13:$T$200,B19)</f>
        <v>0.00086</v>
      </c>
      <c r="H19" s="85"/>
    </row>
    <row r="20" spans="1:8" ht="19.5" customHeight="1">
      <c r="A20" s="85"/>
      <c r="B20" s="98">
        <v>15</v>
      </c>
      <c r="C20" s="99">
        <f>VLOOKUP(G20,'Pointage 2e cycle'!$B$13:$V$200,2,FALSE)</f>
        <v>15</v>
      </c>
      <c r="D20" s="100">
        <f>VLOOKUP($C20,'Équipes 2e cycle'!$A$7:$D$200,2,FALSE)</f>
        <v>0</v>
      </c>
      <c r="E20" s="100">
        <f>VLOOKUP($C20,'Équipes 2e cycle'!$A$7:$D$200,3,FALSE)</f>
        <v>0</v>
      </c>
      <c r="F20" s="100">
        <f>VLOOKUP($C20,'Équipes 2e cycle'!$A$7:$D$200,4,FALSE)</f>
        <v>0</v>
      </c>
      <c r="G20" s="101">
        <f>LARGE('Pointage 2e cycle'!$T$13:$T$200,B20)</f>
        <v>0.00085</v>
      </c>
      <c r="H20" s="85"/>
    </row>
    <row r="21" spans="1:8" ht="19.5" customHeight="1">
      <c r="A21" s="85"/>
      <c r="B21" s="98">
        <v>16</v>
      </c>
      <c r="C21" s="99">
        <f>VLOOKUP(G21,'Pointage 2e cycle'!$B$13:$V$200,2,FALSE)</f>
        <v>16</v>
      </c>
      <c r="D21" s="100">
        <f>VLOOKUP($C21,'Équipes 2e cycle'!$A$7:$D$200,2,FALSE)</f>
        <v>0</v>
      </c>
      <c r="E21" s="100">
        <f>VLOOKUP($C21,'Équipes 2e cycle'!$A$7:$D$200,3,FALSE)</f>
        <v>0</v>
      </c>
      <c r="F21" s="100">
        <f>VLOOKUP($C21,'Équipes 2e cycle'!$A$7:$D$200,4,FALSE)</f>
        <v>0</v>
      </c>
      <c r="G21" s="101">
        <f>LARGE('Pointage 2e cycle'!$T$13:$T$200,B21)</f>
        <v>0.00084</v>
      </c>
      <c r="H21" s="85"/>
    </row>
    <row r="22" spans="1:8" ht="19.5" customHeight="1">
      <c r="A22" s="85"/>
      <c r="B22" s="98">
        <v>17</v>
      </c>
      <c r="C22" s="99">
        <f>VLOOKUP(G22,'Pointage 2e cycle'!$B$13:$V$200,2,FALSE)</f>
        <v>17</v>
      </c>
      <c r="D22" s="100">
        <f>VLOOKUP($C22,'Équipes 2e cycle'!$A$7:$D$200,2,FALSE)</f>
        <v>0</v>
      </c>
      <c r="E22" s="100">
        <f>VLOOKUP($C22,'Équipes 2e cycle'!$A$7:$D$200,3,FALSE)</f>
        <v>0</v>
      </c>
      <c r="F22" s="100">
        <f>VLOOKUP($C22,'Équipes 2e cycle'!$A$7:$D$200,4,FALSE)</f>
        <v>0</v>
      </c>
      <c r="G22" s="101">
        <f>LARGE('Pointage 2e cycle'!$T$13:$T$200,B22)</f>
        <v>0.00083</v>
      </c>
      <c r="H22" s="85"/>
    </row>
    <row r="23" spans="1:8" ht="19.5" customHeight="1">
      <c r="A23" s="85"/>
      <c r="B23" s="98">
        <v>18</v>
      </c>
      <c r="C23" s="99">
        <f>VLOOKUP(G23,'Pointage 2e cycle'!$B$13:$V$200,2,FALSE)</f>
        <v>18</v>
      </c>
      <c r="D23" s="100">
        <f>VLOOKUP($C23,'Équipes 2e cycle'!$A$7:$D$200,2,FALSE)</f>
        <v>0</v>
      </c>
      <c r="E23" s="100">
        <f>VLOOKUP($C23,'Équipes 2e cycle'!$A$7:$D$200,3,FALSE)</f>
        <v>0</v>
      </c>
      <c r="F23" s="100">
        <f>VLOOKUP($C23,'Équipes 2e cycle'!$A$7:$D$200,4,FALSE)</f>
        <v>0</v>
      </c>
      <c r="G23" s="101">
        <f>LARGE('Pointage 2e cycle'!$T$13:$T$200,B23)</f>
        <v>0.00082</v>
      </c>
      <c r="H23" s="85"/>
    </row>
    <row r="24" spans="1:8" ht="19.5" customHeight="1">
      <c r="A24" s="85"/>
      <c r="B24" s="98">
        <v>19</v>
      </c>
      <c r="C24" s="99">
        <f>VLOOKUP(G24,'Pointage 2e cycle'!$B$13:$V$200,2,FALSE)</f>
        <v>19</v>
      </c>
      <c r="D24" s="100">
        <f>VLOOKUP($C24,'Équipes 2e cycle'!$A$7:$D$200,2,FALSE)</f>
        <v>0</v>
      </c>
      <c r="E24" s="100">
        <f>VLOOKUP($C24,'Équipes 2e cycle'!$A$7:$D$200,3,FALSE)</f>
        <v>0</v>
      </c>
      <c r="F24" s="100">
        <f>VLOOKUP($C24,'Équipes 2e cycle'!$A$7:$D$200,4,FALSE)</f>
        <v>0</v>
      </c>
      <c r="G24" s="101">
        <f>LARGE('Pointage 2e cycle'!$T$13:$T$200,B24)</f>
        <v>0.00081</v>
      </c>
      <c r="H24" s="85"/>
    </row>
    <row r="25" spans="1:8" ht="19.5" customHeight="1">
      <c r="A25" s="85"/>
      <c r="B25" s="98">
        <v>20</v>
      </c>
      <c r="C25" s="99">
        <f>VLOOKUP(G25,'Pointage 2e cycle'!$B$13:$V$200,2,FALSE)</f>
        <v>20</v>
      </c>
      <c r="D25" s="100">
        <f>VLOOKUP($C25,'Équipes 2e cycle'!$A$7:$D$200,2,FALSE)</f>
        <v>0</v>
      </c>
      <c r="E25" s="100">
        <f>VLOOKUP($C25,'Équipes 2e cycle'!$A$7:$D$200,3,FALSE)</f>
        <v>0</v>
      </c>
      <c r="F25" s="100">
        <f>VLOOKUP($C25,'Équipes 2e cycle'!$A$7:$D$200,4,FALSE)</f>
        <v>0</v>
      </c>
      <c r="G25" s="101">
        <f>LARGE('Pointage 2e cycle'!$T$13:$T$200,B25)</f>
        <v>0.0008</v>
      </c>
      <c r="H25" s="85"/>
    </row>
    <row r="26" spans="1:8" ht="19.5" customHeight="1">
      <c r="A26" s="85"/>
      <c r="B26" s="98">
        <v>21</v>
      </c>
      <c r="C26" s="99">
        <f>VLOOKUP(G26,'Pointage 2e cycle'!$B$13:$V$200,2,FALSE)</f>
        <v>21</v>
      </c>
      <c r="D26" s="100">
        <f>VLOOKUP($C26,'Équipes 2e cycle'!$A$7:$D$200,2,FALSE)</f>
        <v>0</v>
      </c>
      <c r="E26" s="100">
        <f>VLOOKUP($C26,'Équipes 2e cycle'!$A$7:$D$200,3,FALSE)</f>
        <v>0</v>
      </c>
      <c r="F26" s="100">
        <f>VLOOKUP($C26,'Équipes 2e cycle'!$A$7:$D$200,4,FALSE)</f>
        <v>0</v>
      </c>
      <c r="G26" s="101">
        <f>LARGE('Pointage 2e cycle'!$T$13:$T$200,B26)</f>
        <v>0.00079</v>
      </c>
      <c r="H26" s="85"/>
    </row>
    <row r="27" spans="1:8" ht="19.5" customHeight="1">
      <c r="A27" s="85"/>
      <c r="B27" s="98">
        <v>22</v>
      </c>
      <c r="C27" s="99">
        <f>VLOOKUP(G27,'Pointage 2e cycle'!$B$13:$V$200,2,FALSE)</f>
        <v>22</v>
      </c>
      <c r="D27" s="100">
        <f>VLOOKUP($C27,'Équipes 2e cycle'!$A$7:$D$200,2,FALSE)</f>
        <v>0</v>
      </c>
      <c r="E27" s="100">
        <f>VLOOKUP($C27,'Équipes 2e cycle'!$A$7:$D$200,3,FALSE)</f>
        <v>0</v>
      </c>
      <c r="F27" s="100">
        <f>VLOOKUP($C27,'Équipes 2e cycle'!$A$7:$D$200,4,FALSE)</f>
        <v>0</v>
      </c>
      <c r="G27" s="101">
        <f>LARGE('Pointage 2e cycle'!$T$13:$T$200,B27)</f>
        <v>0.00078</v>
      </c>
      <c r="H27" s="85"/>
    </row>
    <row r="28" spans="1:8" ht="19.5" customHeight="1">
      <c r="A28" s="85"/>
      <c r="B28" s="98">
        <v>23</v>
      </c>
      <c r="C28" s="99">
        <f>VLOOKUP(G28,'Pointage 2e cycle'!$B$13:$V$200,2,FALSE)</f>
        <v>23</v>
      </c>
      <c r="D28" s="100">
        <f>VLOOKUP($C28,'Équipes 2e cycle'!$A$7:$D$200,2,FALSE)</f>
        <v>0</v>
      </c>
      <c r="E28" s="100">
        <f>VLOOKUP($C28,'Équipes 2e cycle'!$A$7:$D$200,3,FALSE)</f>
        <v>0</v>
      </c>
      <c r="F28" s="100">
        <f>VLOOKUP($C28,'Équipes 2e cycle'!$A$7:$D$200,4,FALSE)</f>
        <v>0</v>
      </c>
      <c r="G28" s="101">
        <f>LARGE('Pointage 2e cycle'!$T$13:$T$200,B28)</f>
        <v>0.00077</v>
      </c>
      <c r="H28" s="85"/>
    </row>
    <row r="29" spans="1:8" ht="19.5" customHeight="1">
      <c r="A29" s="85"/>
      <c r="B29" s="98">
        <v>24</v>
      </c>
      <c r="C29" s="99">
        <f>VLOOKUP(G29,'Pointage 2e cycle'!$B$13:$V$200,2,FALSE)</f>
        <v>24</v>
      </c>
      <c r="D29" s="100">
        <f>VLOOKUP($C29,'Équipes 2e cycle'!$A$7:$D$200,2,FALSE)</f>
        <v>0</v>
      </c>
      <c r="E29" s="100">
        <f>VLOOKUP($C29,'Équipes 2e cycle'!$A$7:$D$200,3,FALSE)</f>
        <v>0</v>
      </c>
      <c r="F29" s="100">
        <f>VLOOKUP($C29,'Équipes 2e cycle'!$A$7:$D$200,4,FALSE)</f>
        <v>0</v>
      </c>
      <c r="G29" s="101">
        <f>LARGE('Pointage 2e cycle'!$T$13:$T$200,B29)</f>
        <v>0.00076</v>
      </c>
      <c r="H29" s="85"/>
    </row>
    <row r="30" spans="1:8" ht="19.5" customHeight="1">
      <c r="A30" s="85"/>
      <c r="B30" s="98">
        <v>25</v>
      </c>
      <c r="C30" s="99">
        <f>VLOOKUP(G30,'Pointage 2e cycle'!$B$13:$V$200,2,FALSE)</f>
        <v>25</v>
      </c>
      <c r="D30" s="100">
        <f>VLOOKUP($C30,'Équipes 2e cycle'!$A$7:$D$200,2,FALSE)</f>
        <v>0</v>
      </c>
      <c r="E30" s="100">
        <f>VLOOKUP($C30,'Équipes 2e cycle'!$A$7:$D$200,3,FALSE)</f>
        <v>0</v>
      </c>
      <c r="F30" s="100">
        <f>VLOOKUP($C30,'Équipes 2e cycle'!$A$7:$D$200,4,FALSE)</f>
        <v>0</v>
      </c>
      <c r="G30" s="101">
        <f>LARGE('Pointage 2e cycle'!$T$13:$T$200,B30)</f>
        <v>0.00075</v>
      </c>
      <c r="H30" s="85"/>
    </row>
    <row r="31" spans="1:8" ht="19.5" customHeight="1">
      <c r="A31" s="85"/>
      <c r="B31" s="98">
        <v>26</v>
      </c>
      <c r="C31" s="99">
        <f>VLOOKUP(G31,'Pointage 2e cycle'!$B$13:$V$200,2,FALSE)</f>
        <v>26</v>
      </c>
      <c r="D31" s="100">
        <f>VLOOKUP($C31,'Équipes 2e cycle'!$A$7:$D$200,2,FALSE)</f>
        <v>0</v>
      </c>
      <c r="E31" s="100">
        <f>VLOOKUP($C31,'Équipes 2e cycle'!$A$7:$D$200,3,FALSE)</f>
        <v>0</v>
      </c>
      <c r="F31" s="100">
        <f>VLOOKUP($C31,'Équipes 2e cycle'!$A$7:$D$200,4,FALSE)</f>
        <v>0</v>
      </c>
      <c r="G31" s="101">
        <f>LARGE('Pointage 2e cycle'!$T$13:$T$200,B31)</f>
        <v>0.00074</v>
      </c>
      <c r="H31" s="85"/>
    </row>
    <row r="32" spans="1:8" ht="19.5" customHeight="1">
      <c r="A32" s="85"/>
      <c r="B32" s="98">
        <v>27</v>
      </c>
      <c r="C32" s="99">
        <f>VLOOKUP(G32,'Pointage 2e cycle'!$B$13:$V$200,2,FALSE)</f>
        <v>27</v>
      </c>
      <c r="D32" s="100">
        <f>VLOOKUP($C32,'Équipes 2e cycle'!$A$7:$D$200,2,FALSE)</f>
        <v>0</v>
      </c>
      <c r="E32" s="100">
        <f>VLOOKUP($C32,'Équipes 2e cycle'!$A$7:$D$200,3,FALSE)</f>
        <v>0</v>
      </c>
      <c r="F32" s="100">
        <f>VLOOKUP($C32,'Équipes 2e cycle'!$A$7:$D$200,4,FALSE)</f>
        <v>0</v>
      </c>
      <c r="G32" s="101">
        <f>LARGE('Pointage 2e cycle'!$T$13:$T$200,B32)</f>
        <v>0.00073</v>
      </c>
      <c r="H32" s="85"/>
    </row>
    <row r="33" spans="1:8" ht="19.5" customHeight="1">
      <c r="A33" s="85"/>
      <c r="B33" s="98">
        <v>28</v>
      </c>
      <c r="C33" s="99">
        <f>VLOOKUP(G33,'Pointage 2e cycle'!$B$13:$V$200,2,FALSE)</f>
        <v>28</v>
      </c>
      <c r="D33" s="100">
        <f>VLOOKUP($C33,'Équipes 2e cycle'!$A$7:$D$200,2,FALSE)</f>
        <v>0</v>
      </c>
      <c r="E33" s="100">
        <f>VLOOKUP($C33,'Équipes 2e cycle'!$A$7:$D$200,3,FALSE)</f>
        <v>0</v>
      </c>
      <c r="F33" s="100">
        <f>VLOOKUP($C33,'Équipes 2e cycle'!$A$7:$D$200,4,FALSE)</f>
        <v>0</v>
      </c>
      <c r="G33" s="101">
        <f>LARGE('Pointage 2e cycle'!$T$13:$T$200,B33)</f>
        <v>0.00072</v>
      </c>
      <c r="H33" s="85"/>
    </row>
    <row r="34" spans="1:8" ht="19.5" customHeight="1">
      <c r="A34" s="85"/>
      <c r="B34" s="98">
        <v>29</v>
      </c>
      <c r="C34" s="99">
        <f>VLOOKUP(G34,'Pointage 2e cycle'!$B$13:$V$200,2,FALSE)</f>
        <v>29</v>
      </c>
      <c r="D34" s="100">
        <f>VLOOKUP($C34,'Équipes 2e cycle'!$A$7:$D$200,2,FALSE)</f>
        <v>0</v>
      </c>
      <c r="E34" s="100">
        <f>VLOOKUP($C34,'Équipes 2e cycle'!$A$7:$D$200,3,FALSE)</f>
        <v>0</v>
      </c>
      <c r="F34" s="100">
        <f>VLOOKUP($C34,'Équipes 2e cycle'!$A$7:$D$200,4,FALSE)</f>
        <v>0</v>
      </c>
      <c r="G34" s="101">
        <f>LARGE('Pointage 2e cycle'!$T$13:$T$200,B34)</f>
        <v>0.00071</v>
      </c>
      <c r="H34" s="85"/>
    </row>
    <row r="35" spans="1:8" ht="19.5" customHeight="1">
      <c r="A35" s="85"/>
      <c r="B35" s="98">
        <v>30</v>
      </c>
      <c r="C35" s="99">
        <f>VLOOKUP(G35,'Pointage 2e cycle'!$B$13:$V$200,2,FALSE)</f>
        <v>30</v>
      </c>
      <c r="D35" s="100">
        <f>VLOOKUP($C35,'Équipes 2e cycle'!$A$7:$D$200,2,FALSE)</f>
        <v>0</v>
      </c>
      <c r="E35" s="100">
        <f>VLOOKUP($C35,'Équipes 2e cycle'!$A$7:$D$200,3,FALSE)</f>
        <v>0</v>
      </c>
      <c r="F35" s="100">
        <f>VLOOKUP($C35,'Équipes 2e cycle'!$A$7:$D$200,4,FALSE)</f>
        <v>0</v>
      </c>
      <c r="G35" s="101">
        <f>LARGE('Pointage 2e cycle'!$T$13:$T$200,B35)</f>
        <v>0.0007</v>
      </c>
      <c r="H35" s="85"/>
    </row>
    <row r="36" spans="1:8" ht="19.5" customHeight="1">
      <c r="A36" s="85"/>
      <c r="B36" s="98">
        <v>31</v>
      </c>
      <c r="C36" s="99">
        <f>VLOOKUP(G36,'Pointage 2e cycle'!$B$13:$V$200,2,FALSE)</f>
        <v>31</v>
      </c>
      <c r="D36" s="100">
        <f>VLOOKUP($C36,'Équipes 2e cycle'!$A$7:$D$200,2,FALSE)</f>
        <v>0</v>
      </c>
      <c r="E36" s="100">
        <f>VLOOKUP($C36,'Équipes 2e cycle'!$A$7:$D$200,3,FALSE)</f>
        <v>0</v>
      </c>
      <c r="F36" s="100">
        <f>VLOOKUP($C36,'Équipes 2e cycle'!$A$7:$D$200,4,FALSE)</f>
        <v>0</v>
      </c>
      <c r="G36" s="101">
        <f>LARGE('Pointage 2e cycle'!$T$13:$T$200,B36)</f>
        <v>0.00069</v>
      </c>
      <c r="H36" s="85"/>
    </row>
    <row r="37" spans="1:8" ht="19.5" customHeight="1">
      <c r="A37" s="85"/>
      <c r="B37" s="98">
        <v>32</v>
      </c>
      <c r="C37" s="99">
        <f>VLOOKUP(G37,'Pointage 2e cycle'!$B$13:$V$200,2,FALSE)</f>
        <v>32</v>
      </c>
      <c r="D37" s="100">
        <f>VLOOKUP($C37,'Équipes 2e cycle'!$A$7:$D$200,2,FALSE)</f>
        <v>0</v>
      </c>
      <c r="E37" s="100">
        <f>VLOOKUP($C37,'Équipes 2e cycle'!$A$7:$D$200,3,FALSE)</f>
        <v>0</v>
      </c>
      <c r="F37" s="100">
        <f>VLOOKUP($C37,'Équipes 2e cycle'!$A$7:$D$200,4,FALSE)</f>
        <v>0</v>
      </c>
      <c r="G37" s="101">
        <f>LARGE('Pointage 2e cycle'!$T$13:$T$200,B37)</f>
        <v>0.00068</v>
      </c>
      <c r="H37" s="85"/>
    </row>
    <row r="38" spans="1:8" ht="19.5" customHeight="1">
      <c r="A38" s="85"/>
      <c r="B38" s="98">
        <v>33</v>
      </c>
      <c r="C38" s="99">
        <f>VLOOKUP(G38,'Pointage 2e cycle'!$B$13:$V$200,2,FALSE)</f>
        <v>33</v>
      </c>
      <c r="D38" s="100">
        <f>VLOOKUP($C38,'Équipes 2e cycle'!$A$7:$D$200,2,FALSE)</f>
        <v>0</v>
      </c>
      <c r="E38" s="100">
        <f>VLOOKUP($C38,'Équipes 2e cycle'!$A$7:$D$200,3,FALSE)</f>
        <v>0</v>
      </c>
      <c r="F38" s="100">
        <f>VLOOKUP($C38,'Équipes 2e cycle'!$A$7:$D$200,4,FALSE)</f>
        <v>0</v>
      </c>
      <c r="G38" s="101">
        <f>LARGE('Pointage 2e cycle'!$T$13:$T$200,B38)</f>
        <v>0.00067</v>
      </c>
      <c r="H38" s="85"/>
    </row>
    <row r="39" spans="1:8" ht="19.5" customHeight="1">
      <c r="A39" s="85"/>
      <c r="B39" s="98">
        <v>34</v>
      </c>
      <c r="C39" s="99">
        <f>VLOOKUP(G39,'Pointage 2e cycle'!$B$13:$V$200,2,FALSE)</f>
        <v>34</v>
      </c>
      <c r="D39" s="100">
        <f>VLOOKUP($C39,'Équipes 2e cycle'!$A$7:$D$200,2,FALSE)</f>
        <v>0</v>
      </c>
      <c r="E39" s="100">
        <f>VLOOKUP($C39,'Équipes 2e cycle'!$A$7:$D$200,3,FALSE)</f>
        <v>0</v>
      </c>
      <c r="F39" s="100">
        <f>VLOOKUP($C39,'Équipes 2e cycle'!$A$7:$D$200,4,FALSE)</f>
        <v>0</v>
      </c>
      <c r="G39" s="101">
        <f>LARGE('Pointage 2e cycle'!$T$13:$T$200,B39)</f>
        <v>0.00066</v>
      </c>
      <c r="H39" s="85"/>
    </row>
    <row r="40" spans="1:8" ht="19.5" customHeight="1">
      <c r="A40" s="85"/>
      <c r="B40" s="98">
        <v>35</v>
      </c>
      <c r="C40" s="99">
        <f>VLOOKUP(G40,'Pointage 2e cycle'!$B$13:$V$200,2,FALSE)</f>
        <v>35</v>
      </c>
      <c r="D40" s="100">
        <f>VLOOKUP($C40,'Équipes 2e cycle'!$A$7:$D$200,2,FALSE)</f>
        <v>0</v>
      </c>
      <c r="E40" s="100">
        <f>VLOOKUP($C40,'Équipes 2e cycle'!$A$7:$D$200,3,FALSE)</f>
        <v>0</v>
      </c>
      <c r="F40" s="100">
        <f>VLOOKUP($C40,'Équipes 2e cycle'!$A$7:$D$200,4,FALSE)</f>
        <v>0</v>
      </c>
      <c r="G40" s="101">
        <f>LARGE('Pointage 2e cycle'!$T$13:$T$200,B40)</f>
        <v>0.00065</v>
      </c>
      <c r="H40" s="85"/>
    </row>
    <row r="41" spans="1:8" ht="19.5" customHeight="1">
      <c r="A41" s="85"/>
      <c r="B41" s="98">
        <v>36</v>
      </c>
      <c r="C41" s="99">
        <f>VLOOKUP(G41,'Pointage 2e cycle'!$B$13:$V$200,2,FALSE)</f>
        <v>36</v>
      </c>
      <c r="D41" s="100">
        <f>VLOOKUP($C41,'Équipes 2e cycle'!$A$7:$D$200,2,FALSE)</f>
        <v>0</v>
      </c>
      <c r="E41" s="100">
        <f>VLOOKUP($C41,'Équipes 2e cycle'!$A$7:$D$200,3,FALSE)</f>
        <v>0</v>
      </c>
      <c r="F41" s="100">
        <f>VLOOKUP($C41,'Équipes 2e cycle'!$A$7:$D$200,4,FALSE)</f>
        <v>0</v>
      </c>
      <c r="G41" s="101">
        <f>LARGE('Pointage 2e cycle'!$T$13:$T$200,B41)</f>
        <v>0.00064</v>
      </c>
      <c r="H41" s="85"/>
    </row>
    <row r="42" spans="1:8" ht="19.5" customHeight="1">
      <c r="A42" s="85"/>
      <c r="B42" s="98">
        <v>37</v>
      </c>
      <c r="C42" s="99">
        <f>VLOOKUP(G42,'Pointage 2e cycle'!$B$13:$V$200,2,FALSE)</f>
        <v>37</v>
      </c>
      <c r="D42" s="100">
        <f>VLOOKUP($C42,'Équipes 2e cycle'!$A$7:$D$200,2,FALSE)</f>
        <v>0</v>
      </c>
      <c r="E42" s="100">
        <f>VLOOKUP($C42,'Équipes 2e cycle'!$A$7:$D$200,3,FALSE)</f>
        <v>0</v>
      </c>
      <c r="F42" s="100">
        <f>VLOOKUP($C42,'Équipes 2e cycle'!$A$7:$D$200,4,FALSE)</f>
        <v>0</v>
      </c>
      <c r="G42" s="101">
        <f>LARGE('Pointage 2e cycle'!$T$13:$T$200,B42)</f>
        <v>0.00063</v>
      </c>
      <c r="H42" s="85"/>
    </row>
    <row r="43" spans="1:8" ht="19.5" customHeight="1">
      <c r="A43" s="85"/>
      <c r="B43" s="98">
        <v>38</v>
      </c>
      <c r="C43" s="99">
        <f>VLOOKUP(G43,'Pointage 2e cycle'!$B$13:$V$200,2,FALSE)</f>
        <v>38</v>
      </c>
      <c r="D43" s="100">
        <f>VLOOKUP($C43,'Équipes 2e cycle'!$A$7:$D$200,2,FALSE)</f>
        <v>0</v>
      </c>
      <c r="E43" s="100">
        <f>VLOOKUP($C43,'Équipes 2e cycle'!$A$7:$D$200,3,FALSE)</f>
        <v>0</v>
      </c>
      <c r="F43" s="100">
        <f>VLOOKUP($C43,'Équipes 2e cycle'!$A$7:$D$200,4,FALSE)</f>
        <v>0</v>
      </c>
      <c r="G43" s="101">
        <f>LARGE('Pointage 2e cycle'!$T$13:$T$200,B43)</f>
        <v>0.00062</v>
      </c>
      <c r="H43" s="85"/>
    </row>
    <row r="44" spans="1:8" ht="19.5" customHeight="1">
      <c r="A44" s="85"/>
      <c r="B44" s="98">
        <v>39</v>
      </c>
      <c r="C44" s="99">
        <f>VLOOKUP(G44,'Pointage 2e cycle'!$B$13:$V$200,2,FALSE)</f>
        <v>39</v>
      </c>
      <c r="D44" s="100">
        <f>VLOOKUP($C44,'Équipes 2e cycle'!$A$7:$D$200,2,FALSE)</f>
        <v>0</v>
      </c>
      <c r="E44" s="100">
        <f>VLOOKUP($C44,'Équipes 2e cycle'!$A$7:$D$200,3,FALSE)</f>
        <v>0</v>
      </c>
      <c r="F44" s="100">
        <f>VLOOKUP($C44,'Équipes 2e cycle'!$A$7:$D$200,4,FALSE)</f>
        <v>0</v>
      </c>
      <c r="G44" s="101">
        <f>LARGE('Pointage 2e cycle'!$T$13:$T$200,B44)</f>
        <v>0.00061</v>
      </c>
      <c r="H44" s="85"/>
    </row>
    <row r="45" spans="1:8" ht="19.5" customHeight="1">
      <c r="A45" s="85"/>
      <c r="B45" s="98">
        <v>40</v>
      </c>
      <c r="C45" s="99">
        <f>VLOOKUP(G45,'Pointage 2e cycle'!$B$13:$V$200,2,FALSE)</f>
        <v>40</v>
      </c>
      <c r="D45" s="100">
        <f>VLOOKUP($C45,'Équipes 2e cycle'!$A$7:$D$200,2,FALSE)</f>
        <v>0</v>
      </c>
      <c r="E45" s="100">
        <f>VLOOKUP($C45,'Équipes 2e cycle'!$A$7:$D$200,3,FALSE)</f>
        <v>0</v>
      </c>
      <c r="F45" s="100">
        <f>VLOOKUP($C45,'Équipes 2e cycle'!$A$7:$D$200,4,FALSE)</f>
        <v>0</v>
      </c>
      <c r="G45" s="101">
        <f>LARGE('Pointage 2e cycle'!$T$13:$T$200,B45)</f>
        <v>0.0006</v>
      </c>
      <c r="H45" s="85"/>
    </row>
    <row r="46" spans="1:8" ht="19.5" customHeight="1">
      <c r="A46" s="85"/>
      <c r="B46" s="98">
        <v>41</v>
      </c>
      <c r="C46" s="99">
        <f>VLOOKUP(G46,'Pointage 2e cycle'!$B$13:$V$200,2,FALSE)</f>
        <v>41</v>
      </c>
      <c r="D46" s="100">
        <f>VLOOKUP($C46,'Équipes 2e cycle'!$A$7:$D$200,2,FALSE)</f>
        <v>0</v>
      </c>
      <c r="E46" s="100">
        <f>VLOOKUP($C46,'Équipes 2e cycle'!$A$7:$D$200,3,FALSE)</f>
        <v>0</v>
      </c>
      <c r="F46" s="100">
        <f>VLOOKUP($C46,'Équipes 2e cycle'!$A$7:$D$200,4,FALSE)</f>
        <v>0</v>
      </c>
      <c r="G46" s="101">
        <f>LARGE('Pointage 2e cycle'!$T$13:$T$200,B46)</f>
        <v>0.00059</v>
      </c>
      <c r="H46" s="85"/>
    </row>
    <row r="47" spans="1:8" ht="19.5" customHeight="1">
      <c r="A47" s="85"/>
      <c r="B47" s="98">
        <v>42</v>
      </c>
      <c r="C47" s="99">
        <f>VLOOKUP(G47,'Pointage 2e cycle'!$B$13:$V$200,2,FALSE)</f>
        <v>42</v>
      </c>
      <c r="D47" s="100">
        <f>VLOOKUP($C47,'Équipes 2e cycle'!$A$7:$D$200,2,FALSE)</f>
        <v>0</v>
      </c>
      <c r="E47" s="100">
        <f>VLOOKUP($C47,'Équipes 2e cycle'!$A$7:$D$200,3,FALSE)</f>
        <v>0</v>
      </c>
      <c r="F47" s="100">
        <f>VLOOKUP($C47,'Équipes 2e cycle'!$A$7:$D$200,4,FALSE)</f>
        <v>0</v>
      </c>
      <c r="G47" s="101">
        <f>LARGE('Pointage 2e cycle'!$T$13:$T$200,B47)</f>
        <v>0.00058</v>
      </c>
      <c r="H47" s="85"/>
    </row>
    <row r="48" spans="1:8" ht="19.5" customHeight="1">
      <c r="A48" s="85"/>
      <c r="B48" s="98">
        <v>43</v>
      </c>
      <c r="C48" s="99">
        <f>VLOOKUP(G48,'Pointage 2e cycle'!$B$13:$V$200,2,FALSE)</f>
        <v>43</v>
      </c>
      <c r="D48" s="100">
        <f>VLOOKUP($C48,'Équipes 2e cycle'!$A$7:$D$200,2,FALSE)</f>
        <v>0</v>
      </c>
      <c r="E48" s="100">
        <f>VLOOKUP($C48,'Équipes 2e cycle'!$A$7:$D$200,3,FALSE)</f>
        <v>0</v>
      </c>
      <c r="F48" s="100">
        <f>VLOOKUP($C48,'Équipes 2e cycle'!$A$7:$D$200,4,FALSE)</f>
        <v>0</v>
      </c>
      <c r="G48" s="101">
        <f>LARGE('Pointage 2e cycle'!$T$13:$T$200,B48)</f>
        <v>0.00057</v>
      </c>
      <c r="H48" s="85"/>
    </row>
    <row r="49" spans="1:8" ht="19.5" customHeight="1">
      <c r="A49" s="85"/>
      <c r="B49" s="98">
        <v>44</v>
      </c>
      <c r="C49" s="99">
        <f>VLOOKUP(G49,'Pointage 2e cycle'!$B$13:$V$200,2,FALSE)</f>
        <v>44</v>
      </c>
      <c r="D49" s="100">
        <f>VLOOKUP($C49,'Équipes 2e cycle'!$A$7:$D$200,2,FALSE)</f>
        <v>0</v>
      </c>
      <c r="E49" s="100">
        <f>VLOOKUP($C49,'Équipes 2e cycle'!$A$7:$D$200,3,FALSE)</f>
        <v>0</v>
      </c>
      <c r="F49" s="100">
        <f>VLOOKUP($C49,'Équipes 2e cycle'!$A$7:$D$200,4,FALSE)</f>
        <v>0</v>
      </c>
      <c r="G49" s="101">
        <f>LARGE('Pointage 2e cycle'!$T$13:$T$200,B49)</f>
        <v>0.00056</v>
      </c>
      <c r="H49" s="85"/>
    </row>
    <row r="50" spans="1:8" ht="19.5" customHeight="1">
      <c r="A50" s="85"/>
      <c r="B50" s="98">
        <v>45</v>
      </c>
      <c r="C50" s="99">
        <f>VLOOKUP(G50,'Pointage 2e cycle'!$B$13:$V$200,2,FALSE)</f>
        <v>45</v>
      </c>
      <c r="D50" s="100">
        <f>VLOOKUP($C50,'Équipes 2e cycle'!$A$7:$D$200,2,FALSE)</f>
        <v>0</v>
      </c>
      <c r="E50" s="100">
        <f>VLOOKUP($C50,'Équipes 2e cycle'!$A$7:$D$200,3,FALSE)</f>
        <v>0</v>
      </c>
      <c r="F50" s="100">
        <f>VLOOKUP($C50,'Équipes 2e cycle'!$A$7:$D$200,4,FALSE)</f>
        <v>0</v>
      </c>
      <c r="G50" s="101">
        <f>LARGE('Pointage 2e cycle'!$T$13:$T$200,B50)</f>
        <v>0.00055</v>
      </c>
      <c r="H50" s="85"/>
    </row>
    <row r="51" spans="1:8" ht="19.5" customHeight="1">
      <c r="A51" s="85"/>
      <c r="B51" s="98">
        <v>46</v>
      </c>
      <c r="C51" s="99">
        <f>VLOOKUP(G51,'Pointage 2e cycle'!$B$13:$V$200,2,FALSE)</f>
        <v>46</v>
      </c>
      <c r="D51" s="100">
        <f>VLOOKUP($C51,'Équipes 2e cycle'!$A$7:$D$200,2,FALSE)</f>
        <v>0</v>
      </c>
      <c r="E51" s="100">
        <f>VLOOKUP($C51,'Équipes 2e cycle'!$A$7:$D$200,3,FALSE)</f>
        <v>0</v>
      </c>
      <c r="F51" s="100">
        <f>VLOOKUP($C51,'Équipes 2e cycle'!$A$7:$D$200,4,FALSE)</f>
        <v>0</v>
      </c>
      <c r="G51" s="101">
        <f>LARGE('Pointage 2e cycle'!$T$13:$T$200,B51)</f>
        <v>0.00054</v>
      </c>
      <c r="H51" s="85"/>
    </row>
    <row r="52" spans="1:8" ht="19.5" customHeight="1">
      <c r="A52" s="85"/>
      <c r="B52" s="98">
        <v>47</v>
      </c>
      <c r="C52" s="99">
        <f>VLOOKUP(G52,'Pointage 2e cycle'!$B$13:$V$200,2,FALSE)</f>
        <v>47</v>
      </c>
      <c r="D52" s="100">
        <f>VLOOKUP($C52,'Équipes 2e cycle'!$A$7:$D$200,2,FALSE)</f>
        <v>0</v>
      </c>
      <c r="E52" s="100">
        <f>VLOOKUP($C52,'Équipes 2e cycle'!$A$7:$D$200,3,FALSE)</f>
        <v>0</v>
      </c>
      <c r="F52" s="100">
        <f>VLOOKUP($C52,'Équipes 2e cycle'!$A$7:$D$200,4,FALSE)</f>
        <v>0</v>
      </c>
      <c r="G52" s="101">
        <f>LARGE('Pointage 2e cycle'!$T$13:$T$200,B52)</f>
        <v>0.00053</v>
      </c>
      <c r="H52" s="85"/>
    </row>
    <row r="53" spans="1:8" ht="19.5" customHeight="1">
      <c r="A53" s="85"/>
      <c r="B53" s="98">
        <v>48</v>
      </c>
      <c r="C53" s="99">
        <f>VLOOKUP(G53,'Pointage 2e cycle'!$B$13:$V$200,2,FALSE)</f>
        <v>48</v>
      </c>
      <c r="D53" s="100">
        <f>VLOOKUP($C53,'Équipes 2e cycle'!$A$7:$D$200,2,FALSE)</f>
        <v>0</v>
      </c>
      <c r="E53" s="100">
        <f>VLOOKUP($C53,'Équipes 2e cycle'!$A$7:$D$200,3,FALSE)</f>
        <v>0</v>
      </c>
      <c r="F53" s="100">
        <f>VLOOKUP($C53,'Équipes 2e cycle'!$A$7:$D$200,4,FALSE)</f>
        <v>0</v>
      </c>
      <c r="G53" s="101">
        <f>LARGE('Pointage 2e cycle'!$T$13:$T$200,B53)</f>
        <v>0.00052</v>
      </c>
      <c r="H53" s="85"/>
    </row>
    <row r="54" spans="1:8" ht="19.5" customHeight="1">
      <c r="A54" s="85"/>
      <c r="B54" s="98">
        <v>49</v>
      </c>
      <c r="C54" s="99">
        <f>VLOOKUP(G54,'Pointage 2e cycle'!$B$13:$V$200,2,FALSE)</f>
        <v>49</v>
      </c>
      <c r="D54" s="100">
        <f>VLOOKUP($C54,'Équipes 2e cycle'!$A$7:$D$200,2,FALSE)</f>
        <v>0</v>
      </c>
      <c r="E54" s="100">
        <f>VLOOKUP($C54,'Équipes 2e cycle'!$A$7:$D$200,3,FALSE)</f>
        <v>0</v>
      </c>
      <c r="F54" s="100">
        <f>VLOOKUP($C54,'Équipes 2e cycle'!$A$7:$D$200,4,FALSE)</f>
        <v>0</v>
      </c>
      <c r="G54" s="101">
        <f>LARGE('Pointage 2e cycle'!$T$13:$T$200,B54)</f>
        <v>0.00051</v>
      </c>
      <c r="H54" s="85"/>
    </row>
    <row r="55" spans="1:8" ht="19.5" customHeight="1">
      <c r="A55" s="85"/>
      <c r="B55" s="98">
        <v>50</v>
      </c>
      <c r="C55" s="99">
        <f>VLOOKUP(G55,'Pointage 2e cycle'!$B$13:$V$200,2,FALSE)</f>
        <v>50</v>
      </c>
      <c r="D55" s="100">
        <f>VLOOKUP($C55,'Équipes 2e cycle'!$A$7:$D$200,2,FALSE)</f>
        <v>0</v>
      </c>
      <c r="E55" s="100">
        <f>VLOOKUP($C55,'Équipes 2e cycle'!$A$7:$D$200,3,FALSE)</f>
        <v>0</v>
      </c>
      <c r="F55" s="100">
        <f>VLOOKUP($C55,'Équipes 2e cycle'!$A$7:$D$200,4,FALSE)</f>
        <v>0</v>
      </c>
      <c r="G55" s="101">
        <f>LARGE('Pointage 2e cycle'!$T$13:$T$200,B55)</f>
        <v>0.0005</v>
      </c>
      <c r="H55" s="85"/>
    </row>
    <row r="56" spans="1:8" ht="19.5" customHeight="1">
      <c r="A56" s="85"/>
      <c r="B56" s="98">
        <v>51</v>
      </c>
      <c r="C56" s="99">
        <f>VLOOKUP(G56,'Pointage 2e cycle'!$B$13:$V$200,2,FALSE)</f>
        <v>51</v>
      </c>
      <c r="D56" s="100">
        <f>VLOOKUP($C56,'Équipes 2e cycle'!$A$7:$D$200,2,FALSE)</f>
        <v>0</v>
      </c>
      <c r="E56" s="100">
        <f>VLOOKUP($C56,'Équipes 2e cycle'!$A$7:$D$200,3,FALSE)</f>
        <v>0</v>
      </c>
      <c r="F56" s="100">
        <f>VLOOKUP($C56,'Équipes 2e cycle'!$A$7:$D$200,4,FALSE)</f>
        <v>0</v>
      </c>
      <c r="G56" s="101">
        <f>LARGE('Pointage 2e cycle'!$T$13:$T$200,B56)</f>
        <v>0.00049</v>
      </c>
      <c r="H56" s="85"/>
    </row>
    <row r="57" spans="1:8" ht="19.5" customHeight="1">
      <c r="A57" s="85"/>
      <c r="B57" s="98">
        <v>52</v>
      </c>
      <c r="C57" s="99">
        <f>VLOOKUP(G57,'Pointage 2e cycle'!$B$13:$V$200,2,FALSE)</f>
        <v>52</v>
      </c>
      <c r="D57" s="100">
        <f>VLOOKUP($C57,'Équipes 2e cycle'!$A$7:$D$200,2,FALSE)</f>
        <v>0</v>
      </c>
      <c r="E57" s="100">
        <f>VLOOKUP($C57,'Équipes 2e cycle'!$A$7:$D$200,3,FALSE)</f>
        <v>0</v>
      </c>
      <c r="F57" s="100">
        <f>VLOOKUP($C57,'Équipes 2e cycle'!$A$7:$D$200,4,FALSE)</f>
        <v>0</v>
      </c>
      <c r="G57" s="101">
        <f>LARGE('Pointage 2e cycle'!$T$13:$T$200,B57)</f>
        <v>0.00048</v>
      </c>
      <c r="H57" s="85"/>
    </row>
    <row r="58" spans="1:8" ht="19.5" customHeight="1">
      <c r="A58" s="85"/>
      <c r="B58" s="98">
        <v>53</v>
      </c>
      <c r="C58" s="99">
        <f>VLOOKUP(G58,'Pointage 2e cycle'!$B$13:$V$200,2,FALSE)</f>
        <v>53</v>
      </c>
      <c r="D58" s="100">
        <f>VLOOKUP($C58,'Équipes 2e cycle'!$A$7:$D$200,2,FALSE)</f>
        <v>0</v>
      </c>
      <c r="E58" s="100">
        <f>VLOOKUP($C58,'Équipes 2e cycle'!$A$7:$D$200,3,FALSE)</f>
        <v>0</v>
      </c>
      <c r="F58" s="100">
        <f>VLOOKUP($C58,'Équipes 2e cycle'!$A$7:$D$200,4,FALSE)</f>
        <v>0</v>
      </c>
      <c r="G58" s="101">
        <f>LARGE('Pointage 2e cycle'!$T$13:$T$200,B58)</f>
        <v>0.00047</v>
      </c>
      <c r="H58" s="85"/>
    </row>
    <row r="59" spans="1:8" ht="19.5" customHeight="1">
      <c r="A59" s="85"/>
      <c r="B59" s="98">
        <v>54</v>
      </c>
      <c r="C59" s="99">
        <f>VLOOKUP(G59,'Pointage 2e cycle'!$B$13:$V$200,2,FALSE)</f>
        <v>54</v>
      </c>
      <c r="D59" s="100">
        <f>VLOOKUP($C59,'Équipes 2e cycle'!$A$7:$D$200,2,FALSE)</f>
        <v>0</v>
      </c>
      <c r="E59" s="100">
        <f>VLOOKUP($C59,'Équipes 2e cycle'!$A$7:$D$200,3,FALSE)</f>
        <v>0</v>
      </c>
      <c r="F59" s="100">
        <f>VLOOKUP($C59,'Équipes 2e cycle'!$A$7:$D$200,4,FALSE)</f>
        <v>0</v>
      </c>
      <c r="G59" s="101">
        <f>LARGE('Pointage 2e cycle'!$T$13:$T$200,B59)</f>
        <v>0.00046</v>
      </c>
      <c r="H59" s="85"/>
    </row>
    <row r="60" spans="1:8" ht="19.5" customHeight="1">
      <c r="A60" s="85"/>
      <c r="B60" s="98">
        <v>55</v>
      </c>
      <c r="C60" s="99">
        <f>VLOOKUP(G60,'Pointage 2e cycle'!$B$13:$V$200,2,FALSE)</f>
        <v>55</v>
      </c>
      <c r="D60" s="100">
        <f>VLOOKUP($C60,'Équipes 2e cycle'!$A$7:$D$200,2,FALSE)</f>
        <v>0</v>
      </c>
      <c r="E60" s="100">
        <f>VLOOKUP($C60,'Équipes 2e cycle'!$A$7:$D$200,3,FALSE)</f>
        <v>0</v>
      </c>
      <c r="F60" s="100">
        <f>VLOOKUP($C60,'Équipes 2e cycle'!$A$7:$D$200,4,FALSE)</f>
        <v>0</v>
      </c>
      <c r="G60" s="101">
        <f>LARGE('Pointage 2e cycle'!$T$13:$T$200,B60)</f>
        <v>0.00045</v>
      </c>
      <c r="H60" s="85"/>
    </row>
    <row r="61" spans="1:8" ht="19.5" customHeight="1">
      <c r="A61" s="85"/>
      <c r="B61" s="98">
        <v>56</v>
      </c>
      <c r="C61" s="99">
        <f>VLOOKUP(G61,'Pointage 2e cycle'!$B$13:$V$200,2,FALSE)</f>
        <v>56</v>
      </c>
      <c r="D61" s="100">
        <f>VLOOKUP($C61,'Équipes 2e cycle'!$A$7:$D$200,2,FALSE)</f>
        <v>0</v>
      </c>
      <c r="E61" s="100">
        <f>VLOOKUP($C61,'Équipes 2e cycle'!$A$7:$D$200,3,FALSE)</f>
        <v>0</v>
      </c>
      <c r="F61" s="100">
        <f>VLOOKUP($C61,'Équipes 2e cycle'!$A$7:$D$200,4,FALSE)</f>
        <v>0</v>
      </c>
      <c r="G61" s="101">
        <f>LARGE('Pointage 2e cycle'!$T$13:$T$200,B61)</f>
        <v>0.00044</v>
      </c>
      <c r="H61" s="85"/>
    </row>
    <row r="62" spans="1:8" ht="19.5" customHeight="1">
      <c r="A62" s="85"/>
      <c r="B62" s="98">
        <v>57</v>
      </c>
      <c r="C62" s="99">
        <f>VLOOKUP(G62,'Pointage 2e cycle'!$B$13:$V$200,2,FALSE)</f>
        <v>57</v>
      </c>
      <c r="D62" s="100">
        <f>VLOOKUP($C62,'Équipes 2e cycle'!$A$7:$D$200,2,FALSE)</f>
        <v>0</v>
      </c>
      <c r="E62" s="100">
        <f>VLOOKUP($C62,'Équipes 2e cycle'!$A$7:$D$200,3,FALSE)</f>
        <v>0</v>
      </c>
      <c r="F62" s="100">
        <f>VLOOKUP($C62,'Équipes 2e cycle'!$A$7:$D$200,4,FALSE)</f>
        <v>0</v>
      </c>
      <c r="G62" s="101">
        <f>LARGE('Pointage 2e cycle'!$T$13:$T$200,B62)</f>
        <v>0.00043</v>
      </c>
      <c r="H62" s="85"/>
    </row>
    <row r="63" spans="1:8" ht="19.5" customHeight="1">
      <c r="A63" s="85"/>
      <c r="B63" s="98">
        <v>58</v>
      </c>
      <c r="C63" s="99">
        <f>VLOOKUP(G63,'Pointage 2e cycle'!$B$13:$V$200,2,FALSE)</f>
        <v>58</v>
      </c>
      <c r="D63" s="100">
        <f>VLOOKUP($C63,'Équipes 2e cycle'!$A$7:$D$200,2,FALSE)</f>
        <v>0</v>
      </c>
      <c r="E63" s="100">
        <f>VLOOKUP($C63,'Équipes 2e cycle'!$A$7:$D$200,3,FALSE)</f>
        <v>0</v>
      </c>
      <c r="F63" s="100">
        <f>VLOOKUP($C63,'Équipes 2e cycle'!$A$7:$D$200,4,FALSE)</f>
        <v>0</v>
      </c>
      <c r="G63" s="101">
        <f>LARGE('Pointage 2e cycle'!$T$13:$T$200,B63)</f>
        <v>0.00042</v>
      </c>
      <c r="H63" s="85"/>
    </row>
    <row r="64" spans="1:8" ht="19.5" customHeight="1">
      <c r="A64" s="85"/>
      <c r="B64" s="98">
        <v>59</v>
      </c>
      <c r="C64" s="99">
        <f>VLOOKUP(G64,'Pointage 2e cycle'!$B$13:$V$200,2,FALSE)</f>
        <v>59</v>
      </c>
      <c r="D64" s="100">
        <f>VLOOKUP($C64,'Équipes 2e cycle'!$A$7:$D$200,2,FALSE)</f>
        <v>0</v>
      </c>
      <c r="E64" s="100">
        <f>VLOOKUP($C64,'Équipes 2e cycle'!$A$7:$D$200,3,FALSE)</f>
        <v>0</v>
      </c>
      <c r="F64" s="100">
        <f>VLOOKUP($C64,'Équipes 2e cycle'!$A$7:$D$200,4,FALSE)</f>
        <v>0</v>
      </c>
      <c r="G64" s="101">
        <f>LARGE('Pointage 2e cycle'!$T$13:$T$200,B64)</f>
        <v>0.00041</v>
      </c>
      <c r="H64" s="85"/>
    </row>
    <row r="65" spans="1:8" ht="19.5" customHeight="1">
      <c r="A65" s="85"/>
      <c r="B65" s="98">
        <v>60</v>
      </c>
      <c r="C65" s="99">
        <f>VLOOKUP(G65,'Pointage 2e cycle'!$B$13:$V$200,2,FALSE)</f>
        <v>60</v>
      </c>
      <c r="D65" s="100">
        <f>VLOOKUP($C65,'Équipes 2e cycle'!$A$7:$D$200,2,FALSE)</f>
        <v>0</v>
      </c>
      <c r="E65" s="100">
        <f>VLOOKUP($C65,'Équipes 2e cycle'!$A$7:$D$200,3,FALSE)</f>
        <v>0</v>
      </c>
      <c r="F65" s="100">
        <f>VLOOKUP($C65,'Équipes 2e cycle'!$A$7:$D$200,4,FALSE)</f>
        <v>0</v>
      </c>
      <c r="G65" s="101">
        <f>LARGE('Pointage 2e cycle'!$T$13:$T$200,B65)</f>
        <v>0.0004</v>
      </c>
      <c r="H65" s="85"/>
    </row>
    <row r="66" spans="1:8" ht="19.5" customHeight="1">
      <c r="A66" s="85"/>
      <c r="B66" s="98">
        <v>61</v>
      </c>
      <c r="C66" s="99">
        <f>VLOOKUP(G66,'Pointage 2e cycle'!$B$13:$V$200,2,FALSE)</f>
        <v>61</v>
      </c>
      <c r="D66" s="100">
        <f>VLOOKUP($C66,'Équipes 2e cycle'!$A$7:$D$200,2,FALSE)</f>
        <v>0</v>
      </c>
      <c r="E66" s="100">
        <f>VLOOKUP($C66,'Équipes 2e cycle'!$A$7:$D$200,3,FALSE)</f>
        <v>0</v>
      </c>
      <c r="F66" s="100">
        <f>VLOOKUP($C66,'Équipes 2e cycle'!$A$7:$D$200,4,FALSE)</f>
        <v>0</v>
      </c>
      <c r="G66" s="101">
        <f>LARGE('Pointage 2e cycle'!$T$13:$T$200,B66)</f>
        <v>0.00039</v>
      </c>
      <c r="H66" s="85"/>
    </row>
    <row r="67" spans="1:8" ht="19.5" customHeight="1">
      <c r="A67" s="85"/>
      <c r="B67" s="98">
        <v>62</v>
      </c>
      <c r="C67" s="99">
        <f>VLOOKUP(G67,'Pointage 2e cycle'!$B$13:$V$200,2,FALSE)</f>
        <v>62</v>
      </c>
      <c r="D67" s="100">
        <f>VLOOKUP($C67,'Équipes 2e cycle'!$A$7:$D$200,2,FALSE)</f>
        <v>0</v>
      </c>
      <c r="E67" s="100">
        <f>VLOOKUP($C67,'Équipes 2e cycle'!$A$7:$D$200,3,FALSE)</f>
        <v>0</v>
      </c>
      <c r="F67" s="100">
        <f>VLOOKUP($C67,'Équipes 2e cycle'!$A$7:$D$200,4,FALSE)</f>
        <v>0</v>
      </c>
      <c r="G67" s="101">
        <f>LARGE('Pointage 2e cycle'!$T$13:$T$200,B67)</f>
        <v>0.00038</v>
      </c>
      <c r="H67" s="85"/>
    </row>
    <row r="68" spans="1:8" ht="19.5" customHeight="1">
      <c r="A68" s="85"/>
      <c r="B68" s="98">
        <v>63</v>
      </c>
      <c r="C68" s="99">
        <f>VLOOKUP(G68,'Pointage 2e cycle'!$B$13:$V$200,2,FALSE)</f>
        <v>63</v>
      </c>
      <c r="D68" s="100">
        <f>VLOOKUP($C68,'Équipes 2e cycle'!$A$7:$D$200,2,FALSE)</f>
        <v>0</v>
      </c>
      <c r="E68" s="100">
        <f>VLOOKUP($C68,'Équipes 2e cycle'!$A$7:$D$200,3,FALSE)</f>
        <v>0</v>
      </c>
      <c r="F68" s="100">
        <f>VLOOKUP($C68,'Équipes 2e cycle'!$A$7:$D$200,4,FALSE)</f>
        <v>0</v>
      </c>
      <c r="G68" s="101">
        <f>LARGE('Pointage 2e cycle'!$T$13:$T$200,B68)</f>
        <v>0.00037</v>
      </c>
      <c r="H68" s="85"/>
    </row>
    <row r="69" spans="1:8" ht="19.5" customHeight="1">
      <c r="A69" s="85"/>
      <c r="B69" s="98">
        <v>64</v>
      </c>
      <c r="C69" s="99">
        <f>VLOOKUP(G69,'Pointage 2e cycle'!$B$13:$V$200,2,FALSE)</f>
        <v>64</v>
      </c>
      <c r="D69" s="100">
        <f>VLOOKUP($C69,'Équipes 2e cycle'!$A$7:$D$200,2,FALSE)</f>
        <v>0</v>
      </c>
      <c r="E69" s="100">
        <f>VLOOKUP($C69,'Équipes 2e cycle'!$A$7:$D$200,3,FALSE)</f>
        <v>0</v>
      </c>
      <c r="F69" s="100">
        <f>VLOOKUP($C69,'Équipes 2e cycle'!$A$7:$D$200,4,FALSE)</f>
        <v>0</v>
      </c>
      <c r="G69" s="101">
        <f>LARGE('Pointage 2e cycle'!$T$13:$T$200,B69)</f>
        <v>0.00036</v>
      </c>
      <c r="H69" s="85"/>
    </row>
    <row r="70" spans="1:8" ht="19.5" customHeight="1">
      <c r="A70" s="85"/>
      <c r="B70" s="98">
        <v>65</v>
      </c>
      <c r="C70" s="99">
        <f>VLOOKUP(G70,'Pointage 2e cycle'!$B$13:$V$200,2,FALSE)</f>
        <v>65</v>
      </c>
      <c r="D70" s="100">
        <f>VLOOKUP($C70,'Équipes 2e cycle'!$A$7:$D$200,2,FALSE)</f>
        <v>0</v>
      </c>
      <c r="E70" s="100">
        <f>VLOOKUP($C70,'Équipes 2e cycle'!$A$7:$D$200,3,FALSE)</f>
        <v>0</v>
      </c>
      <c r="F70" s="100">
        <f>VLOOKUP($C70,'Équipes 2e cycle'!$A$7:$D$200,4,FALSE)</f>
        <v>0</v>
      </c>
      <c r="G70" s="101">
        <f>LARGE('Pointage 2e cycle'!$T$13:$T$200,B70)</f>
        <v>0.00035</v>
      </c>
      <c r="H70" s="85"/>
    </row>
    <row r="71" spans="1:8" ht="19.5" customHeight="1">
      <c r="A71" s="85"/>
      <c r="B71" s="98">
        <v>66</v>
      </c>
      <c r="C71" s="99">
        <f>VLOOKUP(G71,'Pointage 2e cycle'!$B$13:$V$200,2,FALSE)</f>
        <v>66</v>
      </c>
      <c r="D71" s="100">
        <f>VLOOKUP($C71,'Équipes 2e cycle'!$A$7:$D$200,2,FALSE)</f>
        <v>0</v>
      </c>
      <c r="E71" s="100">
        <f>VLOOKUP($C71,'Équipes 2e cycle'!$A$7:$D$200,3,FALSE)</f>
        <v>0</v>
      </c>
      <c r="F71" s="100">
        <f>VLOOKUP($C71,'Équipes 2e cycle'!$A$7:$D$200,4,FALSE)</f>
        <v>0</v>
      </c>
      <c r="G71" s="101">
        <f>LARGE('Pointage 2e cycle'!$T$13:$T$200,B71)</f>
        <v>0.00034</v>
      </c>
      <c r="H71" s="85"/>
    </row>
    <row r="72" spans="1:8" ht="19.5" customHeight="1">
      <c r="A72" s="85"/>
      <c r="B72" s="98">
        <v>67</v>
      </c>
      <c r="C72" s="99">
        <f>VLOOKUP(G72,'Pointage 2e cycle'!$B$13:$V$200,2,FALSE)</f>
        <v>67</v>
      </c>
      <c r="D72" s="100">
        <f>VLOOKUP($C72,'Équipes 2e cycle'!$A$7:$D$200,2,FALSE)</f>
        <v>0</v>
      </c>
      <c r="E72" s="100">
        <f>VLOOKUP($C72,'Équipes 2e cycle'!$A$7:$D$200,3,FALSE)</f>
        <v>0</v>
      </c>
      <c r="F72" s="100">
        <f>VLOOKUP($C72,'Équipes 2e cycle'!$A$7:$D$200,4,FALSE)</f>
        <v>0</v>
      </c>
      <c r="G72" s="101">
        <f>LARGE('Pointage 2e cycle'!$T$13:$T$200,B72)</f>
        <v>0.00033</v>
      </c>
      <c r="H72" s="85"/>
    </row>
    <row r="73" spans="1:8" ht="19.5" customHeight="1">
      <c r="A73" s="85"/>
      <c r="B73" s="98">
        <v>68</v>
      </c>
      <c r="C73" s="99">
        <f>VLOOKUP(G73,'Pointage 2e cycle'!$B$13:$V$200,2,FALSE)</f>
        <v>68</v>
      </c>
      <c r="D73" s="100">
        <f>VLOOKUP($C73,'Équipes 2e cycle'!$A$7:$D$200,2,FALSE)</f>
        <v>0</v>
      </c>
      <c r="E73" s="100">
        <f>VLOOKUP($C73,'Équipes 2e cycle'!$A$7:$D$200,3,FALSE)</f>
        <v>0</v>
      </c>
      <c r="F73" s="100">
        <f>VLOOKUP($C73,'Équipes 2e cycle'!$A$7:$D$200,4,FALSE)</f>
        <v>0</v>
      </c>
      <c r="G73" s="101">
        <f>LARGE('Pointage 2e cycle'!$T$13:$T$200,B73)</f>
        <v>0.00032</v>
      </c>
      <c r="H73" s="85"/>
    </row>
    <row r="74" spans="1:8" ht="19.5" customHeight="1">
      <c r="A74" s="85"/>
      <c r="B74" s="98">
        <v>69</v>
      </c>
      <c r="C74" s="99">
        <f>VLOOKUP(G74,'Pointage 2e cycle'!$B$13:$V$200,2,FALSE)</f>
        <v>69</v>
      </c>
      <c r="D74" s="100">
        <f>VLOOKUP($C74,'Équipes 2e cycle'!$A$7:$D$200,2,FALSE)</f>
        <v>0</v>
      </c>
      <c r="E74" s="100">
        <f>VLOOKUP($C74,'Équipes 2e cycle'!$A$7:$D$200,3,FALSE)</f>
        <v>0</v>
      </c>
      <c r="F74" s="100">
        <f>VLOOKUP($C74,'Équipes 2e cycle'!$A$7:$D$200,4,FALSE)</f>
        <v>0</v>
      </c>
      <c r="G74" s="101">
        <f>LARGE('Pointage 2e cycle'!$T$13:$T$200,B74)</f>
        <v>0.00031</v>
      </c>
      <c r="H74" s="85"/>
    </row>
    <row r="75" spans="1:8" ht="19.5" customHeight="1">
      <c r="A75" s="85"/>
      <c r="B75" s="98">
        <v>70</v>
      </c>
      <c r="C75" s="99">
        <f>VLOOKUP(G75,'Pointage 2e cycle'!$B$13:$V$200,2,FALSE)</f>
        <v>70</v>
      </c>
      <c r="D75" s="100">
        <f>VLOOKUP($C75,'Équipes 2e cycle'!$A$7:$D$200,2,FALSE)</f>
        <v>0</v>
      </c>
      <c r="E75" s="100">
        <f>VLOOKUP($C75,'Équipes 2e cycle'!$A$7:$D$200,3,FALSE)</f>
        <v>0</v>
      </c>
      <c r="F75" s="100">
        <f>VLOOKUP($C75,'Équipes 2e cycle'!$A$7:$D$200,4,FALSE)</f>
        <v>0</v>
      </c>
      <c r="G75" s="101">
        <f>LARGE('Pointage 2e cycle'!$T$13:$T$200,B75)</f>
        <v>0.0003</v>
      </c>
      <c r="H75" s="85"/>
    </row>
    <row r="76" spans="1:8" ht="19.5" customHeight="1">
      <c r="A76" s="85"/>
      <c r="B76" s="98">
        <v>71</v>
      </c>
      <c r="C76" s="99">
        <f>VLOOKUP(G76,'Pointage 2e cycle'!$B$13:$V$200,2,FALSE)</f>
        <v>71</v>
      </c>
      <c r="D76" s="100">
        <f>VLOOKUP($C76,'Équipes 2e cycle'!$A$7:$D$200,2,FALSE)</f>
        <v>0</v>
      </c>
      <c r="E76" s="100">
        <f>VLOOKUP($C76,'Équipes 2e cycle'!$A$7:$D$200,3,FALSE)</f>
        <v>0</v>
      </c>
      <c r="F76" s="100">
        <f>VLOOKUP($C76,'Équipes 2e cycle'!$A$7:$D$200,4,FALSE)</f>
        <v>0</v>
      </c>
      <c r="G76" s="101">
        <f>LARGE('Pointage 2e cycle'!$T$13:$T$200,B76)</f>
        <v>0.00029</v>
      </c>
      <c r="H76" s="85"/>
    </row>
    <row r="77" spans="1:8" ht="19.5" customHeight="1">
      <c r="A77" s="85"/>
      <c r="B77" s="98">
        <v>72</v>
      </c>
      <c r="C77" s="99">
        <f>VLOOKUP(G77,'Pointage 2e cycle'!$B$13:$V$200,2,FALSE)</f>
        <v>72</v>
      </c>
      <c r="D77" s="100">
        <f>VLOOKUP($C77,'Équipes 2e cycle'!$A$7:$D$200,2,FALSE)</f>
        <v>0</v>
      </c>
      <c r="E77" s="100">
        <f>VLOOKUP($C77,'Équipes 2e cycle'!$A$7:$D$200,3,FALSE)</f>
        <v>0</v>
      </c>
      <c r="F77" s="100">
        <f>VLOOKUP($C77,'Équipes 2e cycle'!$A$7:$D$200,4,FALSE)</f>
        <v>0</v>
      </c>
      <c r="G77" s="101">
        <f>LARGE('Pointage 2e cycle'!$T$13:$T$200,B77)</f>
        <v>0.00028</v>
      </c>
      <c r="H77" s="85"/>
    </row>
    <row r="78" spans="1:10" ht="19.5" customHeight="1">
      <c r="A78" s="85"/>
      <c r="B78" s="98">
        <v>73</v>
      </c>
      <c r="C78" s="99">
        <f>VLOOKUP(G78,'Pointage 2e cycle'!$B$13:$V$200,2,FALSE)</f>
        <v>73</v>
      </c>
      <c r="D78" s="100">
        <f>VLOOKUP($C78,'Équipes 2e cycle'!$A$7:$D$200,2,FALSE)</f>
        <v>0</v>
      </c>
      <c r="E78" s="100">
        <f>VLOOKUP($C78,'Équipes 2e cycle'!$A$7:$D$200,3,FALSE)</f>
        <v>0</v>
      </c>
      <c r="F78" s="100">
        <f>VLOOKUP($C78,'Équipes 2e cycle'!$A$7:$D$200,4,FALSE)</f>
        <v>0</v>
      </c>
      <c r="G78" s="101">
        <f>LARGE('Pointage 2e cycle'!$T$13:$T$200,B78)</f>
        <v>0.00027</v>
      </c>
      <c r="H78" s="85"/>
      <c r="I78" s="87"/>
      <c r="J78" s="88"/>
    </row>
    <row r="79" spans="1:8" ht="19.5" customHeight="1" thickBot="1">
      <c r="A79" s="85"/>
      <c r="B79" s="98">
        <v>74</v>
      </c>
      <c r="C79" s="99">
        <f>VLOOKUP(G79,'Pointage 2e cycle'!$B$13:$V$200,2,FALSE)</f>
        <v>74</v>
      </c>
      <c r="D79" s="100">
        <f>VLOOKUP($C79,'Équipes 2e cycle'!$A$7:$D$200,2,FALSE)</f>
        <v>0</v>
      </c>
      <c r="E79" s="100">
        <f>VLOOKUP($C79,'Équipes 2e cycle'!$A$7:$D$200,3,FALSE)</f>
        <v>0</v>
      </c>
      <c r="F79" s="100">
        <f>VLOOKUP($C79,'Équipes 2e cycle'!$A$7:$D$200,4,FALSE)</f>
        <v>0</v>
      </c>
      <c r="G79" s="101">
        <f>LARGE('Pointage 2e cycle'!$T$13:$T$200,B79)</f>
        <v>0.00026</v>
      </c>
      <c r="H79" s="85"/>
    </row>
    <row r="80" spans="1:12" ht="19.5" customHeight="1">
      <c r="A80" s="85"/>
      <c r="B80" s="98">
        <v>75</v>
      </c>
      <c r="C80" s="99">
        <f>VLOOKUP(G80,'Pointage 2e cycle'!$B$13:$V$200,2,FALSE)</f>
        <v>75</v>
      </c>
      <c r="D80" s="100">
        <f>VLOOKUP($C80,'Équipes 2e cycle'!$A$7:$D$200,2,FALSE)</f>
        <v>0</v>
      </c>
      <c r="E80" s="100">
        <f>VLOOKUP($C80,'Équipes 2e cycle'!$A$7:$D$200,3,FALSE)</f>
        <v>0</v>
      </c>
      <c r="F80" s="100">
        <f>VLOOKUP($C80,'Équipes 2e cycle'!$A$7:$D$200,4,FALSE)</f>
        <v>0</v>
      </c>
      <c r="G80" s="101">
        <f>LARGE('Pointage 2e cycle'!$T$13:$T$200,B80)</f>
        <v>0.00025</v>
      </c>
      <c r="H80" s="85"/>
      <c r="J80" s="158" t="s">
        <v>12</v>
      </c>
      <c r="K80" s="89" t="s">
        <v>13</v>
      </c>
      <c r="L80" s="158" t="s">
        <v>16</v>
      </c>
    </row>
    <row r="81" spans="1:12" ht="19.5" customHeight="1">
      <c r="A81" s="85"/>
      <c r="B81" s="98">
        <v>76</v>
      </c>
      <c r="C81" s="99">
        <f>VLOOKUP(G81,'Pointage 2e cycle'!$B$13:$V$200,2,FALSE)</f>
        <v>76</v>
      </c>
      <c r="D81" s="100">
        <f>VLOOKUP($C81,'Équipes 2e cycle'!$A$7:$D$200,2,FALSE)</f>
        <v>0</v>
      </c>
      <c r="E81" s="100">
        <f>VLOOKUP($C81,'Équipes 2e cycle'!$A$7:$D$200,3,FALSE)</f>
        <v>0</v>
      </c>
      <c r="F81" s="100">
        <f>VLOOKUP($C81,'Équipes 2e cycle'!$A$7:$D$200,4,FALSE)</f>
        <v>0</v>
      </c>
      <c r="G81" s="101">
        <f>LARGE('Pointage 2e cycle'!$T$13:$T$200,B81)</f>
        <v>0.00024</v>
      </c>
      <c r="H81" s="85"/>
      <c r="J81" s="159"/>
      <c r="K81" s="90">
        <f>D6</f>
        <v>0</v>
      </c>
      <c r="L81" s="159"/>
    </row>
    <row r="82" spans="1:12" ht="19.5" customHeight="1">
      <c r="A82" s="85"/>
      <c r="B82" s="98">
        <v>77</v>
      </c>
      <c r="C82" s="99">
        <f>VLOOKUP(G82,'Pointage 2e cycle'!$B$13:$V$200,2,FALSE)</f>
        <v>77</v>
      </c>
      <c r="D82" s="100">
        <f>VLOOKUP($C82,'Équipes 2e cycle'!$A$7:$D$200,2,FALSE)</f>
        <v>0</v>
      </c>
      <c r="E82" s="100">
        <f>VLOOKUP($C82,'Équipes 2e cycle'!$A$7:$D$200,3,FALSE)</f>
        <v>0</v>
      </c>
      <c r="F82" s="100">
        <f>VLOOKUP($C82,'Équipes 2e cycle'!$A$7:$D$200,4,FALSE)</f>
        <v>0</v>
      </c>
      <c r="G82" s="101">
        <f>LARGE('Pointage 2e cycle'!$T$13:$T$200,B82)</f>
        <v>0.00023</v>
      </c>
      <c r="H82" s="85"/>
      <c r="J82" s="159"/>
      <c r="K82" s="91" t="s">
        <v>34</v>
      </c>
      <c r="L82" s="159"/>
    </row>
    <row r="83" spans="1:12" ht="19.5" customHeight="1">
      <c r="A83" s="85"/>
      <c r="B83" s="98">
        <v>78</v>
      </c>
      <c r="C83" s="99">
        <f>VLOOKUP(G83,'Pointage 2e cycle'!$B$13:$V$200,2,FALSE)</f>
        <v>78</v>
      </c>
      <c r="D83" s="100">
        <f>VLOOKUP($C83,'Équipes 2e cycle'!$A$7:$D$200,2,FALSE)</f>
        <v>0</v>
      </c>
      <c r="E83" s="100">
        <f>VLOOKUP($C83,'Équipes 2e cycle'!$A$7:$D$200,3,FALSE)</f>
        <v>0</v>
      </c>
      <c r="F83" s="100">
        <f>VLOOKUP($C83,'Équipes 2e cycle'!$A$7:$D$200,4,FALSE)</f>
        <v>0</v>
      </c>
      <c r="G83" s="101">
        <f>LARGE('Pointage 2e cycle'!$T$13:$T$200,B83)</f>
        <v>0.00022</v>
      </c>
      <c r="H83" s="85"/>
      <c r="J83" s="159">
        <f>C6</f>
        <v>1</v>
      </c>
      <c r="K83" s="90">
        <f>E6</f>
        <v>0</v>
      </c>
      <c r="L83" s="161">
        <f>G6</f>
        <v>0.00099</v>
      </c>
    </row>
    <row r="84" spans="1:12" ht="19.5" customHeight="1">
      <c r="A84" s="85"/>
      <c r="B84" s="98">
        <v>79</v>
      </c>
      <c r="C84" s="99">
        <f>VLOOKUP(G84,'Pointage 2e cycle'!$B$13:$V$200,2,FALSE)</f>
        <v>79</v>
      </c>
      <c r="D84" s="100">
        <f>VLOOKUP($C84,'Équipes 2e cycle'!$A$7:$D$200,2,FALSE)</f>
        <v>0</v>
      </c>
      <c r="E84" s="100">
        <f>VLOOKUP($C84,'Équipes 2e cycle'!$A$7:$D$200,3,FALSE)</f>
        <v>0</v>
      </c>
      <c r="F84" s="100">
        <f>VLOOKUP($C84,'Équipes 2e cycle'!$A$7:$D$200,4,FALSE)</f>
        <v>0</v>
      </c>
      <c r="G84" s="101">
        <f>LARGE('Pointage 2e cycle'!$T$13:$T$200,B84)</f>
        <v>0.00021</v>
      </c>
      <c r="H84" s="85"/>
      <c r="J84" s="159"/>
      <c r="K84" s="91" t="s">
        <v>75</v>
      </c>
      <c r="L84" s="161"/>
    </row>
    <row r="85" spans="1:12" ht="19.5" customHeight="1" thickBot="1">
      <c r="A85" s="85"/>
      <c r="B85" s="98">
        <v>80</v>
      </c>
      <c r="C85" s="99">
        <f>VLOOKUP(G85,'Pointage 2e cycle'!$B$13:$V$200,2,FALSE)</f>
        <v>80</v>
      </c>
      <c r="D85" s="100">
        <f>VLOOKUP($C85,'Équipes 2e cycle'!$A$7:$D$200,2,FALSE)</f>
        <v>0</v>
      </c>
      <c r="E85" s="100">
        <f>VLOOKUP($C85,'Équipes 2e cycle'!$A$7:$D$200,3,FALSE)</f>
        <v>0</v>
      </c>
      <c r="F85" s="100">
        <f>VLOOKUP($C85,'Équipes 2e cycle'!$A$7:$D$200,4,FALSE)</f>
        <v>0</v>
      </c>
      <c r="G85" s="101">
        <f>LARGE('Pointage 2e cycle'!$T$13:$T$200,B85)</f>
        <v>0.0002</v>
      </c>
      <c r="H85" s="85"/>
      <c r="J85" s="160"/>
      <c r="K85" s="92">
        <f>F6</f>
        <v>0</v>
      </c>
      <c r="L85" s="162"/>
    </row>
    <row r="86" spans="2:7" ht="19.5" customHeight="1">
      <c r="B86" s="98">
        <v>81</v>
      </c>
      <c r="C86" s="99">
        <f>VLOOKUP(G86,'Pointage 2e cycle'!$B$13:$V$200,2,FALSE)</f>
        <v>81</v>
      </c>
      <c r="D86" s="100">
        <f>VLOOKUP($C86,'Équipes 2e cycle'!$A$7:$D$200,2,FALSE)</f>
        <v>0</v>
      </c>
      <c r="E86" s="100">
        <f>VLOOKUP($C86,'Équipes 2e cycle'!$A$7:$D$200,3,FALSE)</f>
        <v>0</v>
      </c>
      <c r="F86" s="100">
        <f>VLOOKUP($C86,'Équipes 2e cycle'!$A$7:$D$200,4,FALSE)</f>
        <v>0</v>
      </c>
      <c r="G86" s="101">
        <f>LARGE('Pointage 2e cycle'!$T$13:$T$200,B86)</f>
        <v>0.00019</v>
      </c>
    </row>
    <row r="87" spans="2:10" ht="19.5" customHeight="1">
      <c r="B87" s="98">
        <v>82</v>
      </c>
      <c r="C87" s="99">
        <f>VLOOKUP(G87,'Pointage 2e cycle'!$B$13:$V$200,2,FALSE)</f>
        <v>82</v>
      </c>
      <c r="D87" s="100">
        <f>VLOOKUP($C87,'Équipes 2e cycle'!$A$7:$D$200,2,FALSE)</f>
        <v>0</v>
      </c>
      <c r="E87" s="100">
        <f>VLOOKUP($C87,'Équipes 2e cycle'!$A$7:$D$200,3,FALSE)</f>
        <v>0</v>
      </c>
      <c r="F87" s="100">
        <f>VLOOKUP($C87,'Équipes 2e cycle'!$A$7:$D$200,4,FALSE)</f>
        <v>0</v>
      </c>
      <c r="G87" s="101">
        <f>LARGE('Pointage 2e cycle'!$T$13:$T$200,B87)</f>
        <v>0.00018</v>
      </c>
      <c r="I87" s="87"/>
      <c r="J87" s="88"/>
    </row>
    <row r="88" spans="2:7" ht="19.5" customHeight="1" thickBot="1">
      <c r="B88" s="98">
        <v>83</v>
      </c>
      <c r="C88" s="99">
        <f>VLOOKUP(G88,'Pointage 2e cycle'!$B$13:$V$200,2,FALSE)</f>
        <v>83</v>
      </c>
      <c r="D88" s="100">
        <f>VLOOKUP($C88,'Équipes 2e cycle'!$A$7:$D$200,2,FALSE)</f>
        <v>0</v>
      </c>
      <c r="E88" s="100">
        <f>VLOOKUP($C88,'Équipes 2e cycle'!$A$7:$D$200,3,FALSE)</f>
        <v>0</v>
      </c>
      <c r="F88" s="100">
        <f>VLOOKUP($C88,'Équipes 2e cycle'!$A$7:$D$200,4,FALSE)</f>
        <v>0</v>
      </c>
      <c r="G88" s="101">
        <f>LARGE('Pointage 2e cycle'!$T$13:$T$200,B88)</f>
        <v>0.00017</v>
      </c>
    </row>
    <row r="89" spans="2:12" ht="19.5" customHeight="1">
      <c r="B89" s="98">
        <v>84</v>
      </c>
      <c r="C89" s="99">
        <f>VLOOKUP(G89,'Pointage 2e cycle'!$B$13:$V$200,2,FALSE)</f>
        <v>84</v>
      </c>
      <c r="D89" s="100">
        <f>VLOOKUP($C89,'Équipes 2e cycle'!$A$7:$D$200,2,FALSE)</f>
        <v>0</v>
      </c>
      <c r="E89" s="100">
        <f>VLOOKUP($C89,'Équipes 2e cycle'!$A$7:$D$200,3,FALSE)</f>
        <v>0</v>
      </c>
      <c r="F89" s="100">
        <f>VLOOKUP($C89,'Équipes 2e cycle'!$A$7:$D$200,4,FALSE)</f>
        <v>0</v>
      </c>
      <c r="G89" s="101">
        <f>LARGE('Pointage 2e cycle'!$T$13:$T$200,B89)</f>
        <v>0.00016</v>
      </c>
      <c r="J89" s="158" t="s">
        <v>12</v>
      </c>
      <c r="K89" s="89" t="s">
        <v>13</v>
      </c>
      <c r="L89" s="158" t="s">
        <v>16</v>
      </c>
    </row>
    <row r="90" spans="2:12" ht="19.5" customHeight="1">
      <c r="B90" s="98">
        <v>85</v>
      </c>
      <c r="C90" s="99">
        <f>VLOOKUP(G90,'Pointage 2e cycle'!$B$13:$V$200,2,FALSE)</f>
        <v>85</v>
      </c>
      <c r="D90" s="100">
        <f>VLOOKUP($C90,'Équipes 2e cycle'!$A$7:$D$200,2,FALSE)</f>
        <v>0</v>
      </c>
      <c r="E90" s="100">
        <f>VLOOKUP($C90,'Équipes 2e cycle'!$A$7:$D$200,3,FALSE)</f>
        <v>0</v>
      </c>
      <c r="F90" s="100">
        <f>VLOOKUP($C90,'Équipes 2e cycle'!$A$7:$D$200,4,FALSE)</f>
        <v>0</v>
      </c>
      <c r="G90" s="101">
        <f>LARGE('Pointage 2e cycle'!$T$13:$T$200,B90)</f>
        <v>0.00015</v>
      </c>
      <c r="J90" s="159"/>
      <c r="K90" s="90">
        <f>D7</f>
        <v>0</v>
      </c>
      <c r="L90" s="159"/>
    </row>
    <row r="91" spans="2:12" ht="19.5" customHeight="1">
      <c r="B91" s="98">
        <v>86</v>
      </c>
      <c r="C91" s="99">
        <f>VLOOKUP(G91,'Pointage 2e cycle'!$B$13:$V$200,2,FALSE)</f>
        <v>86</v>
      </c>
      <c r="D91" s="100">
        <f>VLOOKUP($C91,'Équipes 2e cycle'!$A$7:$D$200,2,FALSE)</f>
        <v>0</v>
      </c>
      <c r="E91" s="100">
        <f>VLOOKUP($C91,'Équipes 2e cycle'!$A$7:$D$200,3,FALSE)</f>
        <v>0</v>
      </c>
      <c r="F91" s="100">
        <f>VLOOKUP($C91,'Équipes 2e cycle'!$A$7:$D$200,4,FALSE)</f>
        <v>0</v>
      </c>
      <c r="G91" s="101">
        <f>LARGE('Pointage 2e cycle'!$T$13:$T$200,B91)</f>
        <v>0.00014</v>
      </c>
      <c r="J91" s="159"/>
      <c r="K91" s="91" t="s">
        <v>34</v>
      </c>
      <c r="L91" s="159"/>
    </row>
    <row r="92" spans="2:12" ht="19.5" customHeight="1">
      <c r="B92" s="98">
        <v>87</v>
      </c>
      <c r="C92" s="99">
        <f>VLOOKUP(G92,'Pointage 2e cycle'!$B$13:$V$200,2,FALSE)</f>
        <v>87</v>
      </c>
      <c r="D92" s="100">
        <f>VLOOKUP($C92,'Équipes 2e cycle'!$A$7:$D$200,2,FALSE)</f>
        <v>0</v>
      </c>
      <c r="E92" s="100">
        <f>VLOOKUP($C92,'Équipes 2e cycle'!$A$7:$D$200,3,FALSE)</f>
        <v>0</v>
      </c>
      <c r="F92" s="100">
        <f>VLOOKUP($C92,'Équipes 2e cycle'!$A$7:$D$200,4,FALSE)</f>
        <v>0</v>
      </c>
      <c r="G92" s="101">
        <f>LARGE('Pointage 2e cycle'!$T$13:$T$200,B92)</f>
        <v>0.00013</v>
      </c>
      <c r="J92" s="159">
        <f>C7</f>
        <v>2</v>
      </c>
      <c r="K92" s="90">
        <f>E7</f>
        <v>0</v>
      </c>
      <c r="L92" s="161">
        <f>G7</f>
        <v>0.00098</v>
      </c>
    </row>
    <row r="93" spans="2:12" ht="19.5" customHeight="1">
      <c r="B93" s="98">
        <v>88</v>
      </c>
      <c r="C93" s="99">
        <f>VLOOKUP(G93,'Pointage 2e cycle'!$B$13:$V$200,2,FALSE)</f>
        <v>88</v>
      </c>
      <c r="D93" s="100">
        <f>VLOOKUP($C93,'Équipes 2e cycle'!$A$7:$D$200,2,FALSE)</f>
        <v>0</v>
      </c>
      <c r="E93" s="100">
        <f>VLOOKUP($C93,'Équipes 2e cycle'!$A$7:$D$200,3,FALSE)</f>
        <v>0</v>
      </c>
      <c r="F93" s="100">
        <f>VLOOKUP($C93,'Équipes 2e cycle'!$A$7:$D$200,4,FALSE)</f>
        <v>0</v>
      </c>
      <c r="G93" s="101">
        <f>LARGE('Pointage 2e cycle'!$T$13:$T$200,B93)</f>
        <v>0.00012</v>
      </c>
      <c r="J93" s="159"/>
      <c r="K93" s="91" t="s">
        <v>75</v>
      </c>
      <c r="L93" s="161"/>
    </row>
    <row r="94" spans="2:12" ht="19.5" customHeight="1" thickBot="1">
      <c r="B94" s="98">
        <v>89</v>
      </c>
      <c r="C94" s="99">
        <f>VLOOKUP(G94,'Pointage 2e cycle'!$B$13:$V$200,2,FALSE)</f>
        <v>89</v>
      </c>
      <c r="D94" s="100">
        <f>VLOOKUP($C94,'Équipes 2e cycle'!$A$7:$D$200,2,FALSE)</f>
        <v>0</v>
      </c>
      <c r="E94" s="100">
        <f>VLOOKUP($C94,'Équipes 2e cycle'!$A$7:$D$200,3,FALSE)</f>
        <v>0</v>
      </c>
      <c r="F94" s="100">
        <f>VLOOKUP($C94,'Équipes 2e cycle'!$A$7:$D$200,4,FALSE)</f>
        <v>0</v>
      </c>
      <c r="G94" s="101">
        <f>LARGE('Pointage 2e cycle'!$T$13:$T$200,B94)</f>
        <v>0.00011</v>
      </c>
      <c r="J94" s="160"/>
      <c r="K94" s="92">
        <f>F7</f>
        <v>0</v>
      </c>
      <c r="L94" s="162"/>
    </row>
    <row r="95" spans="2:7" ht="19.5" customHeight="1">
      <c r="B95" s="98">
        <v>90</v>
      </c>
      <c r="C95" s="99">
        <f>VLOOKUP(G95,'Pointage 2e cycle'!$B$13:$V$200,2,FALSE)</f>
        <v>90</v>
      </c>
      <c r="D95" s="100">
        <f>VLOOKUP($C95,'Équipes 2e cycle'!$A$7:$D$200,2,FALSE)</f>
        <v>0</v>
      </c>
      <c r="E95" s="100">
        <f>VLOOKUP($C95,'Équipes 2e cycle'!$A$7:$D$200,3,FALSE)</f>
        <v>0</v>
      </c>
      <c r="F95" s="100">
        <f>VLOOKUP($C95,'Équipes 2e cycle'!$A$7:$D$200,4,FALSE)</f>
        <v>0</v>
      </c>
      <c r="G95" s="101">
        <f>LARGE('Pointage 2e cycle'!$T$13:$T$200,B95)</f>
        <v>0.0001</v>
      </c>
    </row>
    <row r="96" spans="2:10" ht="19.5" customHeight="1">
      <c r="B96" s="98">
        <v>91</v>
      </c>
      <c r="C96" s="99">
        <f>VLOOKUP(G96,'Pointage 2e cycle'!$B$13:$V$200,2,FALSE)</f>
        <v>91</v>
      </c>
      <c r="D96" s="100">
        <f>VLOOKUP($C96,'Équipes 2e cycle'!$A$7:$D$200,2,FALSE)</f>
        <v>0</v>
      </c>
      <c r="E96" s="100">
        <f>VLOOKUP($C96,'Équipes 2e cycle'!$A$7:$D$200,3,FALSE)</f>
        <v>0</v>
      </c>
      <c r="F96" s="100">
        <f>VLOOKUP($C96,'Équipes 2e cycle'!$A$7:$D$200,4,FALSE)</f>
        <v>0</v>
      </c>
      <c r="G96" s="101">
        <f>LARGE('Pointage 2e cycle'!$T$13:$T$200,B96)</f>
        <v>9E-05</v>
      </c>
      <c r="I96" s="87"/>
      <c r="J96" s="88"/>
    </row>
    <row r="97" spans="2:7" ht="19.5" customHeight="1" thickBot="1">
      <c r="B97" s="98">
        <v>92</v>
      </c>
      <c r="C97" s="99">
        <f>VLOOKUP(G97,'Pointage 2e cycle'!$B$13:$V$200,2,FALSE)</f>
        <v>92</v>
      </c>
      <c r="D97" s="100">
        <f>VLOOKUP($C97,'Équipes 2e cycle'!$A$7:$D$200,2,FALSE)</f>
        <v>0</v>
      </c>
      <c r="E97" s="100">
        <f>VLOOKUP($C97,'Équipes 2e cycle'!$A$7:$D$200,3,FALSE)</f>
        <v>0</v>
      </c>
      <c r="F97" s="100">
        <f>VLOOKUP($C97,'Équipes 2e cycle'!$A$7:$D$200,4,FALSE)</f>
        <v>0</v>
      </c>
      <c r="G97" s="101">
        <f>LARGE('Pointage 2e cycle'!$T$13:$T$200,B97)</f>
        <v>8E-05</v>
      </c>
    </row>
    <row r="98" spans="2:12" ht="19.5" customHeight="1">
      <c r="B98" s="98">
        <v>93</v>
      </c>
      <c r="C98" s="99">
        <f>VLOOKUP(G98,'Pointage 2e cycle'!$B$13:$V$200,2,FALSE)</f>
        <v>93</v>
      </c>
      <c r="D98" s="100">
        <f>VLOOKUP($C98,'Équipes 2e cycle'!$A$7:$D$200,2,FALSE)</f>
        <v>0</v>
      </c>
      <c r="E98" s="100">
        <f>VLOOKUP($C98,'Équipes 2e cycle'!$A$7:$D$200,3,FALSE)</f>
        <v>0</v>
      </c>
      <c r="F98" s="100">
        <f>VLOOKUP($C98,'Équipes 2e cycle'!$A$7:$D$200,4,FALSE)</f>
        <v>0</v>
      </c>
      <c r="G98" s="101">
        <f>LARGE('Pointage 2e cycle'!$T$13:$T$200,B98)</f>
        <v>7E-05</v>
      </c>
      <c r="J98" s="158" t="s">
        <v>12</v>
      </c>
      <c r="K98" s="89" t="s">
        <v>13</v>
      </c>
      <c r="L98" s="158" t="s">
        <v>16</v>
      </c>
    </row>
    <row r="99" spans="2:12" ht="19.5" customHeight="1">
      <c r="B99" s="98">
        <v>94</v>
      </c>
      <c r="C99" s="99">
        <f>VLOOKUP(G99,'Pointage 2e cycle'!$B$13:$V$200,2,FALSE)</f>
        <v>94</v>
      </c>
      <c r="D99" s="100">
        <f>VLOOKUP($C99,'Équipes 2e cycle'!$A$7:$D$200,2,FALSE)</f>
        <v>0</v>
      </c>
      <c r="E99" s="100">
        <f>VLOOKUP($C99,'Équipes 2e cycle'!$A$7:$D$200,3,FALSE)</f>
        <v>0</v>
      </c>
      <c r="F99" s="100">
        <f>VLOOKUP($C99,'Équipes 2e cycle'!$A$7:$D$200,4,FALSE)</f>
        <v>0</v>
      </c>
      <c r="G99" s="101">
        <f>LARGE('Pointage 2e cycle'!$T$13:$T$200,B99)</f>
        <v>6E-05</v>
      </c>
      <c r="J99" s="159"/>
      <c r="K99" s="90">
        <f>D8</f>
        <v>0</v>
      </c>
      <c r="L99" s="159"/>
    </row>
    <row r="100" spans="2:12" ht="19.5" customHeight="1">
      <c r="B100" s="98">
        <v>95</v>
      </c>
      <c r="C100" s="99">
        <f>VLOOKUP(G100,'Pointage 2e cycle'!$B$13:$V$200,2,FALSE)</f>
        <v>95</v>
      </c>
      <c r="D100" s="100">
        <f>VLOOKUP($C100,'Équipes 2e cycle'!$A$7:$D$200,2,FALSE)</f>
        <v>0</v>
      </c>
      <c r="E100" s="100">
        <f>VLOOKUP($C100,'Équipes 2e cycle'!$A$7:$D$200,3,FALSE)</f>
        <v>0</v>
      </c>
      <c r="F100" s="100">
        <f>VLOOKUP($C100,'Équipes 2e cycle'!$A$7:$D$200,4,FALSE)</f>
        <v>0</v>
      </c>
      <c r="G100" s="101">
        <f>LARGE('Pointage 2e cycle'!$T$13:$T$200,B100)</f>
        <v>5E-05</v>
      </c>
      <c r="J100" s="159"/>
      <c r="K100" s="91" t="s">
        <v>34</v>
      </c>
      <c r="L100" s="159"/>
    </row>
    <row r="101" spans="2:12" ht="19.5" customHeight="1">
      <c r="B101" s="98">
        <v>96</v>
      </c>
      <c r="C101" s="99">
        <f>VLOOKUP(G101,'Pointage 2e cycle'!$B$13:$V$200,2,FALSE)</f>
        <v>96</v>
      </c>
      <c r="D101" s="100">
        <f>VLOOKUP($C101,'Équipes 2e cycle'!$A$7:$D$200,2,FALSE)</f>
        <v>0</v>
      </c>
      <c r="E101" s="100">
        <f>VLOOKUP($C101,'Équipes 2e cycle'!$A$7:$D$200,3,FALSE)</f>
        <v>0</v>
      </c>
      <c r="F101" s="100">
        <f>VLOOKUP($C101,'Équipes 2e cycle'!$A$7:$D$200,4,FALSE)</f>
        <v>0</v>
      </c>
      <c r="G101" s="101">
        <f>LARGE('Pointage 2e cycle'!$T$13:$T$200,B101)</f>
        <v>4E-05</v>
      </c>
      <c r="J101" s="159">
        <f>C8</f>
        <v>3</v>
      </c>
      <c r="K101" s="90">
        <f>E8</f>
        <v>0</v>
      </c>
      <c r="L101" s="161">
        <f>G8</f>
        <v>0.00097</v>
      </c>
    </row>
    <row r="102" spans="2:12" ht="19.5" customHeight="1">
      <c r="B102" s="98">
        <v>97</v>
      </c>
      <c r="C102" s="99">
        <f>VLOOKUP(G102,'Pointage 2e cycle'!$B$13:$V$200,2,FALSE)</f>
        <v>97</v>
      </c>
      <c r="D102" s="100">
        <f>VLOOKUP($C102,'Équipes 2e cycle'!$A$7:$D$200,2,FALSE)</f>
        <v>0</v>
      </c>
      <c r="E102" s="100">
        <f>VLOOKUP($C102,'Équipes 2e cycle'!$A$7:$D$200,3,FALSE)</f>
        <v>0</v>
      </c>
      <c r="F102" s="100">
        <f>VLOOKUP($C102,'Équipes 2e cycle'!$A$7:$D$200,4,FALSE)</f>
        <v>0</v>
      </c>
      <c r="G102" s="101">
        <f>LARGE('Pointage 2e cycle'!$T$13:$T$200,B102)</f>
        <v>3E-05</v>
      </c>
      <c r="J102" s="159"/>
      <c r="K102" s="91" t="s">
        <v>75</v>
      </c>
      <c r="L102" s="161"/>
    </row>
    <row r="103" spans="2:12" ht="19.5" customHeight="1" thickBot="1">
      <c r="B103" s="98">
        <v>98</v>
      </c>
      <c r="C103" s="99">
        <f>VLOOKUP(G103,'Pointage 2e cycle'!$B$13:$V$200,2,FALSE)</f>
        <v>98</v>
      </c>
      <c r="D103" s="100">
        <f>VLOOKUP($C103,'Équipes 2e cycle'!$A$7:$D$200,2,FALSE)</f>
        <v>0</v>
      </c>
      <c r="E103" s="100">
        <f>VLOOKUP($C103,'Équipes 2e cycle'!$A$7:$D$200,3,FALSE)</f>
        <v>0</v>
      </c>
      <c r="F103" s="100">
        <f>VLOOKUP($C103,'Équipes 2e cycle'!$A$7:$D$200,4,FALSE)</f>
        <v>0</v>
      </c>
      <c r="G103" s="101">
        <f>LARGE('Pointage 2e cycle'!$T$13:$T$200,B103)</f>
        <v>2E-05</v>
      </c>
      <c r="J103" s="160"/>
      <c r="K103" s="92">
        <f>F8</f>
        <v>0</v>
      </c>
      <c r="L103" s="162"/>
    </row>
    <row r="104" spans="2:7" ht="19.5" customHeight="1">
      <c r="B104" s="98">
        <v>99</v>
      </c>
      <c r="C104" s="99">
        <f>VLOOKUP(G104,'Pointage 2e cycle'!$B$13:$V$200,2,FALSE)</f>
        <v>99</v>
      </c>
      <c r="D104" s="100">
        <f>VLOOKUP($C104,'Équipes 2e cycle'!$A$7:$D$200,2,FALSE)</f>
        <v>0</v>
      </c>
      <c r="E104" s="100">
        <f>VLOOKUP($C104,'Équipes 2e cycle'!$A$7:$D$200,3,FALSE)</f>
        <v>0</v>
      </c>
      <c r="F104" s="100">
        <f>VLOOKUP($C104,'Équipes 2e cycle'!$A$7:$D$200,4,FALSE)</f>
        <v>0</v>
      </c>
      <c r="G104" s="101">
        <f>LARGE('Pointage 2e cycle'!$T$13:$T$200,B104)</f>
        <v>1E-05</v>
      </c>
    </row>
    <row r="105" spans="2:7" ht="19.5" customHeight="1" thickBot="1">
      <c r="B105" s="102">
        <v>100</v>
      </c>
      <c r="C105" s="103">
        <f>VLOOKUP(G105,'Pointage 2e cycle'!$B$13:$V$200,2,FALSE)</f>
        <v>100</v>
      </c>
      <c r="D105" s="104">
        <f>VLOOKUP($C105,'Équipes 2e cycle'!$A$7:$D$200,2,FALSE)</f>
        <v>0</v>
      </c>
      <c r="E105" s="104">
        <f>VLOOKUP($C105,'Équipes 2e cycle'!$A$7:$D$200,3,FALSE)</f>
        <v>0</v>
      </c>
      <c r="F105" s="104">
        <f>VLOOKUP($C105,'Équipes 2e cycle'!$A$7:$D$200,4,FALSE)</f>
        <v>0</v>
      </c>
      <c r="G105" s="105">
        <f>LARGE('Pointage 2e cycle'!$T$13:$T$200,B105)</f>
        <v>0</v>
      </c>
    </row>
  </sheetData>
  <sheetProtection algorithmName="SHA-512" hashValue="Cc+rattzqpDyFjIRRdxF2PigKUm92c3q9GNH70KDiEK+YP1Od61/WMjOUPejrNC35X0nWbImz19g1D4beH5J7A==" saltValue="nGWqr2XYqnnnuIxD8+bLag==" spinCount="100000" sheet="1" objects="1" scenarios="1"/>
  <mergeCells count="15">
    <mergeCell ref="J101:J103"/>
    <mergeCell ref="L101:L103"/>
    <mergeCell ref="J89:J91"/>
    <mergeCell ref="L89:L91"/>
    <mergeCell ref="J92:J94"/>
    <mergeCell ref="L92:L94"/>
    <mergeCell ref="J98:J100"/>
    <mergeCell ref="L98:L100"/>
    <mergeCell ref="B1:G1"/>
    <mergeCell ref="B2:G2"/>
    <mergeCell ref="B4:G4"/>
    <mergeCell ref="J80:J82"/>
    <mergeCell ref="L80:L82"/>
    <mergeCell ref="J83:J85"/>
    <mergeCell ref="L83:L85"/>
  </mergeCells>
  <conditionalFormatting sqref="C6:C74">
    <cfRule type="duplicateValues" priority="6" dxfId="0">
      <formula>AND(COUNTIF($C$6:$C$74,C6)&gt;1,NOT(ISBLANK(C6)))</formula>
    </cfRule>
  </conditionalFormatting>
  <conditionalFormatting sqref="C75">
    <cfRule type="duplicateValues" priority="5" dxfId="0">
      <formula>AND(COUNTIF($C$75:$C$75,C75)&gt;1,NOT(ISBLANK(C75)))</formula>
    </cfRule>
  </conditionalFormatting>
  <conditionalFormatting sqref="C76:C84 C102">
    <cfRule type="duplicateValues" priority="4" dxfId="0">
      <formula>AND(COUNTIF($C$76:$C$84,C76)+COUNTIF($C$102:$C$102,C76)&gt;1,NOT(ISBLANK(C76)))</formula>
    </cfRule>
  </conditionalFormatting>
  <conditionalFormatting sqref="C85:C101">
    <cfRule type="duplicateValues" priority="3" dxfId="0">
      <formula>AND(COUNTIF($C$85:$C$101,C85)&gt;1,NOT(ISBLANK(C85)))</formula>
    </cfRule>
  </conditionalFormatting>
  <conditionalFormatting sqref="C103:C104">
    <cfRule type="duplicateValues" priority="1" dxfId="0">
      <formula>AND(COUNTIF($C$103:$C$104,C103)&gt;1,NOT(ISBLANK(C103)))</formula>
    </cfRule>
  </conditionalFormatting>
  <conditionalFormatting sqref="C105">
    <cfRule type="duplicateValues" priority="2" dxfId="0">
      <formula>AND(COUNTIF($C$105:$C$105,C105)&gt;1,NOT(ISBLANK(C105)))</formula>
    </cfRule>
  </conditionalFormatting>
  <printOptions/>
  <pageMargins left="0.25" right="0.25" top="0.75" bottom="0.75" header="0.3" footer="0.3"/>
  <pageSetup fitToHeight="0" fitToWidth="1" horizontalDpi="600" verticalDpi="600" orientation="landscape" scale="8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900AD7-DBA1-4A0D-A7EE-BEED866187A6}">
  <sheetPr>
    <tabColor theme="9"/>
    <pageSetUpPr fitToPage="1"/>
  </sheetPr>
  <dimension ref="A1:L104"/>
  <sheetViews>
    <sheetView zoomScale="105" zoomScaleNormal="105" workbookViewId="0" topLeftCell="A1">
      <selection activeCell="B5" sqref="B5"/>
    </sheetView>
  </sheetViews>
  <sheetFormatPr defaultColWidth="11.421875" defaultRowHeight="15"/>
  <cols>
    <col min="1" max="1" width="11.421875" style="86" customWidth="1"/>
    <col min="2" max="2" width="18.00390625" style="86" customWidth="1"/>
    <col min="3" max="3" width="11.7109375" style="86" customWidth="1"/>
    <col min="4" max="4" width="56.421875" style="86" customWidth="1"/>
    <col min="5" max="5" width="46.28125" style="86" customWidth="1"/>
    <col min="6" max="6" width="39.7109375" style="86" hidden="1" customWidth="1"/>
    <col min="7" max="7" width="17.57421875" style="86" customWidth="1"/>
    <col min="8" max="9" width="11.421875" style="86" customWidth="1"/>
    <col min="10" max="10" width="12.8515625" style="86" customWidth="1"/>
    <col min="11" max="11" width="77.8515625" style="86" customWidth="1"/>
    <col min="12" max="12" width="12.8515625" style="86" customWidth="1"/>
    <col min="13" max="16384" width="11.421875" style="86" customWidth="1"/>
  </cols>
  <sheetData>
    <row r="1" spans="1:8" ht="20.25">
      <c r="A1" s="85"/>
      <c r="B1" s="157" t="s">
        <v>76</v>
      </c>
      <c r="C1" s="157"/>
      <c r="D1" s="157"/>
      <c r="E1" s="157"/>
      <c r="F1" s="157"/>
      <c r="G1" s="157"/>
      <c r="H1" s="85"/>
    </row>
    <row r="2" spans="1:8" ht="23.25">
      <c r="A2" s="85"/>
      <c r="B2" s="157" t="s">
        <v>82</v>
      </c>
      <c r="C2" s="157"/>
      <c r="D2" s="157"/>
      <c r="E2" s="157"/>
      <c r="F2" s="157"/>
      <c r="G2" s="157"/>
      <c r="H2" s="85"/>
    </row>
    <row r="3" spans="1:8" ht="11.25" customHeight="1" thickBot="1">
      <c r="A3" s="85"/>
      <c r="B3" s="106"/>
      <c r="C3" s="106"/>
      <c r="D3" s="106"/>
      <c r="E3" s="106"/>
      <c r="F3" s="106"/>
      <c r="G3" s="106"/>
      <c r="H3" s="85"/>
    </row>
    <row r="4" spans="1:8" ht="30" customHeight="1" thickBot="1">
      <c r="A4" s="85"/>
      <c r="B4" s="170" t="s">
        <v>9</v>
      </c>
      <c r="C4" s="171" t="s">
        <v>12</v>
      </c>
      <c r="D4" s="171" t="s">
        <v>74</v>
      </c>
      <c r="E4" s="171" t="s">
        <v>34</v>
      </c>
      <c r="F4" s="171" t="s">
        <v>75</v>
      </c>
      <c r="G4" s="172" t="s">
        <v>16</v>
      </c>
      <c r="H4" s="85"/>
    </row>
    <row r="5" spans="1:8" ht="19.5" customHeight="1">
      <c r="A5" s="85"/>
      <c r="B5" s="94">
        <v>1</v>
      </c>
      <c r="C5" s="95">
        <f>VLOOKUP(G5,'Pointage 2e cycle'!$A$13:$V$200,3,FALSE)</f>
        <v>1</v>
      </c>
      <c r="D5" s="96">
        <f>VLOOKUP($C5,'Équipes 2e cycle'!$A$7:$D$200,2,FALSE)</f>
        <v>0</v>
      </c>
      <c r="E5" s="96">
        <f>VLOOKUP($C5,'Équipes 2e cycle'!$A$7:$D$200,3,FALSE)</f>
        <v>0</v>
      </c>
      <c r="F5" s="96">
        <f>VLOOKUP($C5,'Équipes 2e cycle'!$A$7:$D$200,4,FALSE)</f>
        <v>0</v>
      </c>
      <c r="G5" s="97">
        <f>LARGE('Pointage 2e cycle'!$V$13:$V$200,B5)</f>
        <v>9.9E-05</v>
      </c>
      <c r="H5" s="85"/>
    </row>
    <row r="6" spans="1:8" ht="19.5" customHeight="1">
      <c r="A6" s="85"/>
      <c r="B6" s="98">
        <v>2</v>
      </c>
      <c r="C6" s="99">
        <f>VLOOKUP(G6,'Pointage 2e cycle'!$A$13:$V$200,3,FALSE)</f>
        <v>2</v>
      </c>
      <c r="D6" s="100">
        <f>VLOOKUP($C6,'Équipes 2e cycle'!$A$7:$D$200,2,FALSE)</f>
        <v>0</v>
      </c>
      <c r="E6" s="100">
        <f>VLOOKUP($C6,'Équipes 2e cycle'!$A$7:$D$200,3,FALSE)</f>
        <v>0</v>
      </c>
      <c r="F6" s="100">
        <f>VLOOKUP($C6,'Équipes 2e cycle'!$A$7:$D$200,4,FALSE)</f>
        <v>0</v>
      </c>
      <c r="G6" s="101">
        <f>LARGE('Pointage 2e cycle'!$V$13:$V$200,B6)</f>
        <v>9.8E-05</v>
      </c>
      <c r="H6" s="85"/>
    </row>
    <row r="7" spans="1:8" ht="19.5" customHeight="1">
      <c r="A7" s="85"/>
      <c r="B7" s="98">
        <v>3</v>
      </c>
      <c r="C7" s="99">
        <f>VLOOKUP(G7,'Pointage 2e cycle'!$A$13:$V$200,3,FALSE)</f>
        <v>3</v>
      </c>
      <c r="D7" s="100">
        <f>VLOOKUP($C7,'Équipes 2e cycle'!$A$7:$D$200,2,FALSE)</f>
        <v>0</v>
      </c>
      <c r="E7" s="100">
        <f>VLOOKUP($C7,'Équipes 2e cycle'!$A$7:$D$200,3,FALSE)</f>
        <v>0</v>
      </c>
      <c r="F7" s="100">
        <f>VLOOKUP($C7,'Équipes 2e cycle'!$A$7:$D$200,4,FALSE)</f>
        <v>0</v>
      </c>
      <c r="G7" s="101">
        <f>LARGE('Pointage 2e cycle'!$V$13:$V$200,B7)</f>
        <v>9.7E-05</v>
      </c>
      <c r="H7" s="85"/>
    </row>
    <row r="8" spans="1:8" ht="19.5" customHeight="1">
      <c r="A8" s="85"/>
      <c r="B8" s="98">
        <v>4</v>
      </c>
      <c r="C8" s="99">
        <f>VLOOKUP(G8,'Pointage 2e cycle'!$A$13:$V$200,3,FALSE)</f>
        <v>4</v>
      </c>
      <c r="D8" s="100">
        <f>VLOOKUP($C8,'Équipes 2e cycle'!$A$7:$D$200,2,FALSE)</f>
        <v>0</v>
      </c>
      <c r="E8" s="100">
        <f>VLOOKUP($C8,'Équipes 2e cycle'!$A$7:$D$200,3,FALSE)</f>
        <v>0</v>
      </c>
      <c r="F8" s="100">
        <f>VLOOKUP($C8,'Équipes 2e cycle'!$A$7:$D$200,4,FALSE)</f>
        <v>0</v>
      </c>
      <c r="G8" s="101">
        <f>LARGE('Pointage 2e cycle'!$V$13:$V$200,B8)</f>
        <v>9.6E-05</v>
      </c>
      <c r="H8" s="85"/>
    </row>
    <row r="9" spans="1:8" ht="19.5" customHeight="1">
      <c r="A9" s="85"/>
      <c r="B9" s="98">
        <v>5</v>
      </c>
      <c r="C9" s="99">
        <f>VLOOKUP(G9,'Pointage 2e cycle'!$A$13:$V$200,3,FALSE)</f>
        <v>5</v>
      </c>
      <c r="D9" s="100">
        <f>VLOOKUP($C9,'Équipes 2e cycle'!$A$7:$D$200,2,FALSE)</f>
        <v>0</v>
      </c>
      <c r="E9" s="100">
        <f>VLOOKUP($C9,'Équipes 2e cycle'!$A$7:$D$200,3,FALSE)</f>
        <v>0</v>
      </c>
      <c r="F9" s="100">
        <f>VLOOKUP($C9,'Équipes 2e cycle'!$A$7:$D$200,4,FALSE)</f>
        <v>0</v>
      </c>
      <c r="G9" s="101">
        <f>LARGE('Pointage 2e cycle'!$V$13:$V$200,B9)</f>
        <v>9.5E-05</v>
      </c>
      <c r="H9" s="85"/>
    </row>
    <row r="10" spans="1:8" ht="19.5" customHeight="1">
      <c r="A10" s="85"/>
      <c r="B10" s="98">
        <v>6</v>
      </c>
      <c r="C10" s="99">
        <f>VLOOKUP(G10,'Pointage 2e cycle'!$A$13:$V$200,3,FALSE)</f>
        <v>6</v>
      </c>
      <c r="D10" s="100">
        <f>VLOOKUP($C10,'Équipes 2e cycle'!$A$7:$D$200,2,FALSE)</f>
        <v>0</v>
      </c>
      <c r="E10" s="100">
        <f>VLOOKUP($C10,'Équipes 2e cycle'!$A$7:$D$200,3,FALSE)</f>
        <v>0</v>
      </c>
      <c r="F10" s="100">
        <f>VLOOKUP($C10,'Équipes 2e cycle'!$A$7:$D$200,4,FALSE)</f>
        <v>0</v>
      </c>
      <c r="G10" s="101">
        <f>LARGE('Pointage 2e cycle'!$V$13:$V$200,B10)</f>
        <v>9.4E-05</v>
      </c>
      <c r="H10" s="85"/>
    </row>
    <row r="11" spans="1:8" ht="19.5" customHeight="1">
      <c r="A11" s="85"/>
      <c r="B11" s="98">
        <v>7</v>
      </c>
      <c r="C11" s="99">
        <f>VLOOKUP(G11,'Pointage 2e cycle'!$A$13:$V$200,3,FALSE)</f>
        <v>7</v>
      </c>
      <c r="D11" s="100">
        <f>VLOOKUP($C11,'Équipes 2e cycle'!$A$7:$D$200,2,FALSE)</f>
        <v>0</v>
      </c>
      <c r="E11" s="100">
        <f>VLOOKUP($C11,'Équipes 2e cycle'!$A$7:$D$200,3,FALSE)</f>
        <v>0</v>
      </c>
      <c r="F11" s="100">
        <f>VLOOKUP($C11,'Équipes 2e cycle'!$A$7:$D$200,4,FALSE)</f>
        <v>0</v>
      </c>
      <c r="G11" s="101">
        <f>LARGE('Pointage 2e cycle'!$V$13:$V$200,B11)</f>
        <v>9.3E-05</v>
      </c>
      <c r="H11" s="85"/>
    </row>
    <row r="12" spans="1:8" ht="19.5" customHeight="1">
      <c r="A12" s="85"/>
      <c r="B12" s="98">
        <v>8</v>
      </c>
      <c r="C12" s="99">
        <f>VLOOKUP(G12,'Pointage 2e cycle'!$A$13:$V$200,3,FALSE)</f>
        <v>8</v>
      </c>
      <c r="D12" s="100">
        <f>VLOOKUP($C12,'Équipes 2e cycle'!$A$7:$D$200,2,FALSE)</f>
        <v>0</v>
      </c>
      <c r="E12" s="100">
        <f>VLOOKUP($C12,'Équipes 2e cycle'!$A$7:$D$200,3,FALSE)</f>
        <v>0</v>
      </c>
      <c r="F12" s="100">
        <f>VLOOKUP($C12,'Équipes 2e cycle'!$A$7:$D$200,4,FALSE)</f>
        <v>0</v>
      </c>
      <c r="G12" s="101">
        <f>LARGE('Pointage 2e cycle'!$V$13:$V$200,B12)</f>
        <v>9.2E-05</v>
      </c>
      <c r="H12" s="85"/>
    </row>
    <row r="13" spans="1:8" ht="19.5" customHeight="1">
      <c r="A13" s="85"/>
      <c r="B13" s="98">
        <v>9</v>
      </c>
      <c r="C13" s="99">
        <f>VLOOKUP(G13,'Pointage 2e cycle'!$A$13:$V$200,3,FALSE)</f>
        <v>9</v>
      </c>
      <c r="D13" s="100">
        <f>VLOOKUP($C13,'Équipes 2e cycle'!$A$7:$D$200,2,FALSE)</f>
        <v>0</v>
      </c>
      <c r="E13" s="100">
        <f>VLOOKUP($C13,'Équipes 2e cycle'!$A$7:$D$200,3,FALSE)</f>
        <v>0</v>
      </c>
      <c r="F13" s="100">
        <f>VLOOKUP($C13,'Équipes 2e cycle'!$A$7:$D$200,4,FALSE)</f>
        <v>0</v>
      </c>
      <c r="G13" s="101">
        <f>LARGE('Pointage 2e cycle'!$V$13:$V$200,B13)</f>
        <v>9.1E-05</v>
      </c>
      <c r="H13" s="85"/>
    </row>
    <row r="14" spans="1:8" ht="19.5" customHeight="1">
      <c r="A14" s="85"/>
      <c r="B14" s="98">
        <v>10</v>
      </c>
      <c r="C14" s="99">
        <f>VLOOKUP(G14,'Pointage 2e cycle'!$A$13:$V$200,3,FALSE)</f>
        <v>10</v>
      </c>
      <c r="D14" s="100">
        <f>VLOOKUP($C14,'Équipes 2e cycle'!$A$7:$D$200,2,FALSE)</f>
        <v>0</v>
      </c>
      <c r="E14" s="100">
        <f>VLOOKUP($C14,'Équipes 2e cycle'!$A$7:$D$200,3,FALSE)</f>
        <v>0</v>
      </c>
      <c r="F14" s="100">
        <f>VLOOKUP($C14,'Équipes 2e cycle'!$A$7:$D$200,4,FALSE)</f>
        <v>0</v>
      </c>
      <c r="G14" s="101">
        <f>LARGE('Pointage 2e cycle'!$V$13:$V$200,B14)</f>
        <v>9E-05</v>
      </c>
      <c r="H14" s="85"/>
    </row>
    <row r="15" spans="1:8" ht="19.5" customHeight="1">
      <c r="A15" s="85"/>
      <c r="B15" s="98">
        <v>11</v>
      </c>
      <c r="C15" s="99">
        <f>VLOOKUP(G15,'Pointage 2e cycle'!$A$13:$V$200,3,FALSE)</f>
        <v>11</v>
      </c>
      <c r="D15" s="100">
        <f>VLOOKUP($C15,'Équipes 2e cycle'!$A$7:$D$200,2,FALSE)</f>
        <v>0</v>
      </c>
      <c r="E15" s="100">
        <f>VLOOKUP($C15,'Équipes 2e cycle'!$A$7:$D$200,3,FALSE)</f>
        <v>0</v>
      </c>
      <c r="F15" s="100">
        <f>VLOOKUP($C15,'Équipes 2e cycle'!$A$7:$D$200,4,FALSE)</f>
        <v>0</v>
      </c>
      <c r="G15" s="101">
        <f>LARGE('Pointage 2e cycle'!$V$13:$V$200,B15)</f>
        <v>8.9E-05</v>
      </c>
      <c r="H15" s="85"/>
    </row>
    <row r="16" spans="1:8" ht="19.5" customHeight="1">
      <c r="A16" s="85"/>
      <c r="B16" s="98">
        <v>12</v>
      </c>
      <c r="C16" s="99">
        <f>VLOOKUP(G16,'Pointage 2e cycle'!$A$13:$V$200,3,FALSE)</f>
        <v>12</v>
      </c>
      <c r="D16" s="100">
        <f>VLOOKUP($C16,'Équipes 2e cycle'!$A$7:$D$200,2,FALSE)</f>
        <v>0</v>
      </c>
      <c r="E16" s="100">
        <f>VLOOKUP($C16,'Équipes 2e cycle'!$A$7:$D$200,3,FALSE)</f>
        <v>0</v>
      </c>
      <c r="F16" s="100">
        <f>VLOOKUP($C16,'Équipes 2e cycle'!$A$7:$D$200,4,FALSE)</f>
        <v>0</v>
      </c>
      <c r="G16" s="101">
        <f>LARGE('Pointage 2e cycle'!$V$13:$V$200,B16)</f>
        <v>8.8E-05</v>
      </c>
      <c r="H16" s="85"/>
    </row>
    <row r="17" spans="1:8" ht="19.5" customHeight="1">
      <c r="A17" s="85"/>
      <c r="B17" s="98">
        <v>13</v>
      </c>
      <c r="C17" s="99">
        <f>VLOOKUP(G17,'Pointage 2e cycle'!$A$13:$V$200,3,FALSE)</f>
        <v>13</v>
      </c>
      <c r="D17" s="100">
        <f>VLOOKUP($C17,'Équipes 2e cycle'!$A$7:$D$200,2,FALSE)</f>
        <v>0</v>
      </c>
      <c r="E17" s="100">
        <f>VLOOKUP($C17,'Équipes 2e cycle'!$A$7:$D$200,3,FALSE)</f>
        <v>0</v>
      </c>
      <c r="F17" s="100">
        <f>VLOOKUP($C17,'Équipes 2e cycle'!$A$7:$D$200,4,FALSE)</f>
        <v>0</v>
      </c>
      <c r="G17" s="101">
        <f>LARGE('Pointage 2e cycle'!$V$13:$V$200,B17)</f>
        <v>8.7E-05</v>
      </c>
      <c r="H17" s="85"/>
    </row>
    <row r="18" spans="1:8" ht="19.5" customHeight="1">
      <c r="A18" s="85"/>
      <c r="B18" s="98">
        <v>14</v>
      </c>
      <c r="C18" s="99">
        <f>VLOOKUP(G18,'Pointage 2e cycle'!$A$13:$V$200,3,FALSE)</f>
        <v>14</v>
      </c>
      <c r="D18" s="100">
        <f>VLOOKUP($C18,'Équipes 2e cycle'!$A$7:$D$200,2,FALSE)</f>
        <v>0</v>
      </c>
      <c r="E18" s="100">
        <f>VLOOKUP($C18,'Équipes 2e cycle'!$A$7:$D$200,3,FALSE)</f>
        <v>0</v>
      </c>
      <c r="F18" s="100">
        <f>VLOOKUP($C18,'Équipes 2e cycle'!$A$7:$D$200,4,FALSE)</f>
        <v>0</v>
      </c>
      <c r="G18" s="101">
        <f>LARGE('Pointage 2e cycle'!$V$13:$V$200,B18)</f>
        <v>8.6E-05</v>
      </c>
      <c r="H18" s="85"/>
    </row>
    <row r="19" spans="1:8" ht="19.5" customHeight="1">
      <c r="A19" s="85"/>
      <c r="B19" s="98">
        <v>15</v>
      </c>
      <c r="C19" s="99">
        <f>VLOOKUP(G19,'Pointage 2e cycle'!$A$13:$V$200,3,FALSE)</f>
        <v>15</v>
      </c>
      <c r="D19" s="100">
        <f>VLOOKUP($C19,'Équipes 2e cycle'!$A$7:$D$200,2,FALSE)</f>
        <v>0</v>
      </c>
      <c r="E19" s="100">
        <f>VLOOKUP($C19,'Équipes 2e cycle'!$A$7:$D$200,3,FALSE)</f>
        <v>0</v>
      </c>
      <c r="F19" s="100">
        <f>VLOOKUP($C19,'Équipes 2e cycle'!$A$7:$D$200,4,FALSE)</f>
        <v>0</v>
      </c>
      <c r="G19" s="101">
        <f>LARGE('Pointage 2e cycle'!$V$13:$V$200,B19)</f>
        <v>8.5E-05</v>
      </c>
      <c r="H19" s="85"/>
    </row>
    <row r="20" spans="1:8" ht="19.5" customHeight="1">
      <c r="A20" s="85"/>
      <c r="B20" s="98">
        <v>16</v>
      </c>
      <c r="C20" s="99">
        <f>VLOOKUP(G20,'Pointage 2e cycle'!$A$13:$V$200,3,FALSE)</f>
        <v>16</v>
      </c>
      <c r="D20" s="100">
        <f>VLOOKUP($C20,'Équipes 2e cycle'!$A$7:$D$200,2,FALSE)</f>
        <v>0</v>
      </c>
      <c r="E20" s="100">
        <f>VLOOKUP($C20,'Équipes 2e cycle'!$A$7:$D$200,3,FALSE)</f>
        <v>0</v>
      </c>
      <c r="F20" s="100">
        <f>VLOOKUP($C20,'Équipes 2e cycle'!$A$7:$D$200,4,FALSE)</f>
        <v>0</v>
      </c>
      <c r="G20" s="101">
        <f>LARGE('Pointage 2e cycle'!$V$13:$V$200,B20)</f>
        <v>8.4E-05</v>
      </c>
      <c r="H20" s="85"/>
    </row>
    <row r="21" spans="1:8" ht="19.5" customHeight="1">
      <c r="A21" s="85"/>
      <c r="B21" s="98">
        <v>17</v>
      </c>
      <c r="C21" s="99">
        <f>VLOOKUP(G21,'Pointage 2e cycle'!$A$13:$V$200,3,FALSE)</f>
        <v>17</v>
      </c>
      <c r="D21" s="100">
        <f>VLOOKUP($C21,'Équipes 2e cycle'!$A$7:$D$200,2,FALSE)</f>
        <v>0</v>
      </c>
      <c r="E21" s="100">
        <f>VLOOKUP($C21,'Équipes 2e cycle'!$A$7:$D$200,3,FALSE)</f>
        <v>0</v>
      </c>
      <c r="F21" s="100">
        <f>VLOOKUP($C21,'Équipes 2e cycle'!$A$7:$D$200,4,FALSE)</f>
        <v>0</v>
      </c>
      <c r="G21" s="101">
        <f>LARGE('Pointage 2e cycle'!$V$13:$V$200,B21)</f>
        <v>8.3E-05</v>
      </c>
      <c r="H21" s="85"/>
    </row>
    <row r="22" spans="1:8" ht="19.5" customHeight="1">
      <c r="A22" s="85"/>
      <c r="B22" s="98">
        <v>18</v>
      </c>
      <c r="C22" s="99">
        <f>VLOOKUP(G22,'Pointage 2e cycle'!$A$13:$V$200,3,FALSE)</f>
        <v>18</v>
      </c>
      <c r="D22" s="100">
        <f>VLOOKUP($C22,'Équipes 2e cycle'!$A$7:$D$200,2,FALSE)</f>
        <v>0</v>
      </c>
      <c r="E22" s="100">
        <f>VLOOKUP($C22,'Équipes 2e cycle'!$A$7:$D$200,3,FALSE)</f>
        <v>0</v>
      </c>
      <c r="F22" s="100">
        <f>VLOOKUP($C22,'Équipes 2e cycle'!$A$7:$D$200,4,FALSE)</f>
        <v>0</v>
      </c>
      <c r="G22" s="101">
        <f>LARGE('Pointage 2e cycle'!$V$13:$V$200,B22)</f>
        <v>8.2E-05</v>
      </c>
      <c r="H22" s="85"/>
    </row>
    <row r="23" spans="1:8" ht="19.5" customHeight="1">
      <c r="A23" s="85"/>
      <c r="B23" s="98">
        <v>19</v>
      </c>
      <c r="C23" s="99">
        <f>VLOOKUP(G23,'Pointage 2e cycle'!$A$13:$V$200,3,FALSE)</f>
        <v>19</v>
      </c>
      <c r="D23" s="100">
        <f>VLOOKUP($C23,'Équipes 2e cycle'!$A$7:$D$200,2,FALSE)</f>
        <v>0</v>
      </c>
      <c r="E23" s="100">
        <f>VLOOKUP($C23,'Équipes 2e cycle'!$A$7:$D$200,3,FALSE)</f>
        <v>0</v>
      </c>
      <c r="F23" s="100">
        <f>VLOOKUP($C23,'Équipes 2e cycle'!$A$7:$D$200,4,FALSE)</f>
        <v>0</v>
      </c>
      <c r="G23" s="101">
        <f>LARGE('Pointage 2e cycle'!$V$13:$V$200,B23)</f>
        <v>8.1E-05</v>
      </c>
      <c r="H23" s="85"/>
    </row>
    <row r="24" spans="1:8" ht="19.5" customHeight="1">
      <c r="A24" s="85"/>
      <c r="B24" s="98">
        <v>20</v>
      </c>
      <c r="C24" s="99">
        <f>VLOOKUP(G24,'Pointage 2e cycle'!$A$13:$V$200,3,FALSE)</f>
        <v>20</v>
      </c>
      <c r="D24" s="100">
        <f>VLOOKUP($C24,'Équipes 2e cycle'!$A$7:$D$200,2,FALSE)</f>
        <v>0</v>
      </c>
      <c r="E24" s="100">
        <f>VLOOKUP($C24,'Équipes 2e cycle'!$A$7:$D$200,3,FALSE)</f>
        <v>0</v>
      </c>
      <c r="F24" s="100">
        <f>VLOOKUP($C24,'Équipes 2e cycle'!$A$7:$D$200,4,FALSE)</f>
        <v>0</v>
      </c>
      <c r="G24" s="101">
        <f>LARGE('Pointage 2e cycle'!$V$13:$V$200,B24)</f>
        <v>8E-05</v>
      </c>
      <c r="H24" s="85"/>
    </row>
    <row r="25" spans="1:8" ht="19.5" customHeight="1">
      <c r="A25" s="85"/>
      <c r="B25" s="98">
        <v>21</v>
      </c>
      <c r="C25" s="99">
        <f>VLOOKUP(G25,'Pointage 2e cycle'!$A$13:$V$200,3,FALSE)</f>
        <v>21</v>
      </c>
      <c r="D25" s="100">
        <f>VLOOKUP($C25,'Équipes 2e cycle'!$A$7:$D$200,2,FALSE)</f>
        <v>0</v>
      </c>
      <c r="E25" s="100">
        <f>VLOOKUP($C25,'Équipes 2e cycle'!$A$7:$D$200,3,FALSE)</f>
        <v>0</v>
      </c>
      <c r="F25" s="100">
        <f>VLOOKUP($C25,'Équipes 2e cycle'!$A$7:$D$200,4,FALSE)</f>
        <v>0</v>
      </c>
      <c r="G25" s="101">
        <f>LARGE('Pointage 2e cycle'!$V$13:$V$200,B25)</f>
        <v>7.9E-05</v>
      </c>
      <c r="H25" s="85"/>
    </row>
    <row r="26" spans="1:8" ht="19.5" customHeight="1">
      <c r="A26" s="85"/>
      <c r="B26" s="98">
        <v>22</v>
      </c>
      <c r="C26" s="99">
        <f>VLOOKUP(G26,'Pointage 2e cycle'!$A$13:$V$200,3,FALSE)</f>
        <v>22</v>
      </c>
      <c r="D26" s="100">
        <f>VLOOKUP($C26,'Équipes 2e cycle'!$A$7:$D$200,2,FALSE)</f>
        <v>0</v>
      </c>
      <c r="E26" s="100">
        <f>VLOOKUP($C26,'Équipes 2e cycle'!$A$7:$D$200,3,FALSE)</f>
        <v>0</v>
      </c>
      <c r="F26" s="100">
        <f>VLOOKUP($C26,'Équipes 2e cycle'!$A$7:$D$200,4,FALSE)</f>
        <v>0</v>
      </c>
      <c r="G26" s="101">
        <f>LARGE('Pointage 2e cycle'!$V$13:$V$200,B26)</f>
        <v>7.8E-05</v>
      </c>
      <c r="H26" s="85"/>
    </row>
    <row r="27" spans="1:8" ht="19.5" customHeight="1">
      <c r="A27" s="85"/>
      <c r="B27" s="98">
        <v>23</v>
      </c>
      <c r="C27" s="99">
        <f>VLOOKUP(G27,'Pointage 2e cycle'!$A$13:$V$200,3,FALSE)</f>
        <v>23</v>
      </c>
      <c r="D27" s="100">
        <f>VLOOKUP($C27,'Équipes 2e cycle'!$A$7:$D$200,2,FALSE)</f>
        <v>0</v>
      </c>
      <c r="E27" s="100">
        <f>VLOOKUP($C27,'Équipes 2e cycle'!$A$7:$D$200,3,FALSE)</f>
        <v>0</v>
      </c>
      <c r="F27" s="100">
        <f>VLOOKUP($C27,'Équipes 2e cycle'!$A$7:$D$200,4,FALSE)</f>
        <v>0</v>
      </c>
      <c r="G27" s="101">
        <f>LARGE('Pointage 2e cycle'!$V$13:$V$200,B27)</f>
        <v>7.7E-05</v>
      </c>
      <c r="H27" s="85"/>
    </row>
    <row r="28" spans="1:8" ht="19.5" customHeight="1">
      <c r="A28" s="85"/>
      <c r="B28" s="98">
        <v>24</v>
      </c>
      <c r="C28" s="99">
        <f>VLOOKUP(G28,'Pointage 2e cycle'!$A$13:$V$200,3,FALSE)</f>
        <v>24</v>
      </c>
      <c r="D28" s="100">
        <f>VLOOKUP($C28,'Équipes 2e cycle'!$A$7:$D$200,2,FALSE)</f>
        <v>0</v>
      </c>
      <c r="E28" s="100">
        <f>VLOOKUP($C28,'Équipes 2e cycle'!$A$7:$D$200,3,FALSE)</f>
        <v>0</v>
      </c>
      <c r="F28" s="100">
        <f>VLOOKUP($C28,'Équipes 2e cycle'!$A$7:$D$200,4,FALSE)</f>
        <v>0</v>
      </c>
      <c r="G28" s="101">
        <f>LARGE('Pointage 2e cycle'!$V$13:$V$200,B28)</f>
        <v>7.6E-05</v>
      </c>
      <c r="H28" s="85"/>
    </row>
    <row r="29" spans="1:8" ht="19.5" customHeight="1">
      <c r="A29" s="85"/>
      <c r="B29" s="98">
        <v>25</v>
      </c>
      <c r="C29" s="99">
        <f>VLOOKUP(G29,'Pointage 2e cycle'!$A$13:$V$200,3,FALSE)</f>
        <v>25</v>
      </c>
      <c r="D29" s="100">
        <f>VLOOKUP($C29,'Équipes 2e cycle'!$A$7:$D$200,2,FALSE)</f>
        <v>0</v>
      </c>
      <c r="E29" s="100">
        <f>VLOOKUP($C29,'Équipes 2e cycle'!$A$7:$D$200,3,FALSE)</f>
        <v>0</v>
      </c>
      <c r="F29" s="100">
        <f>VLOOKUP($C29,'Équipes 2e cycle'!$A$7:$D$200,4,FALSE)</f>
        <v>0</v>
      </c>
      <c r="G29" s="101">
        <f>LARGE('Pointage 2e cycle'!$V$13:$V$200,B29)</f>
        <v>7.5E-05</v>
      </c>
      <c r="H29" s="85"/>
    </row>
    <row r="30" spans="1:8" ht="19.5" customHeight="1">
      <c r="A30" s="85"/>
      <c r="B30" s="98">
        <v>26</v>
      </c>
      <c r="C30" s="99">
        <f>VLOOKUP(G30,'Pointage 2e cycle'!$A$13:$V$200,3,FALSE)</f>
        <v>26</v>
      </c>
      <c r="D30" s="100">
        <f>VLOOKUP($C30,'Équipes 2e cycle'!$A$7:$D$200,2,FALSE)</f>
        <v>0</v>
      </c>
      <c r="E30" s="100">
        <f>VLOOKUP($C30,'Équipes 2e cycle'!$A$7:$D$200,3,FALSE)</f>
        <v>0</v>
      </c>
      <c r="F30" s="100">
        <f>VLOOKUP($C30,'Équipes 2e cycle'!$A$7:$D$200,4,FALSE)</f>
        <v>0</v>
      </c>
      <c r="G30" s="101">
        <f>LARGE('Pointage 2e cycle'!$V$13:$V$200,B30)</f>
        <v>7.4E-05</v>
      </c>
      <c r="H30" s="85"/>
    </row>
    <row r="31" spans="1:8" ht="19.5" customHeight="1">
      <c r="A31" s="85"/>
      <c r="B31" s="98">
        <v>27</v>
      </c>
      <c r="C31" s="99">
        <f>VLOOKUP(G31,'Pointage 2e cycle'!$A$13:$V$200,3,FALSE)</f>
        <v>27</v>
      </c>
      <c r="D31" s="100">
        <f>VLOOKUP($C31,'Équipes 2e cycle'!$A$7:$D$200,2,FALSE)</f>
        <v>0</v>
      </c>
      <c r="E31" s="100">
        <f>VLOOKUP($C31,'Équipes 2e cycle'!$A$7:$D$200,3,FALSE)</f>
        <v>0</v>
      </c>
      <c r="F31" s="100">
        <f>VLOOKUP($C31,'Équipes 2e cycle'!$A$7:$D$200,4,FALSE)</f>
        <v>0</v>
      </c>
      <c r="G31" s="101">
        <f>LARGE('Pointage 2e cycle'!$V$13:$V$200,B31)</f>
        <v>7.3E-05</v>
      </c>
      <c r="H31" s="85"/>
    </row>
    <row r="32" spans="1:8" ht="19.5" customHeight="1">
      <c r="A32" s="85"/>
      <c r="B32" s="98">
        <v>28</v>
      </c>
      <c r="C32" s="99">
        <f>VLOOKUP(G32,'Pointage 2e cycle'!$A$13:$V$200,3,FALSE)</f>
        <v>28</v>
      </c>
      <c r="D32" s="100">
        <f>VLOOKUP($C32,'Équipes 2e cycle'!$A$7:$D$200,2,FALSE)</f>
        <v>0</v>
      </c>
      <c r="E32" s="100">
        <f>VLOOKUP($C32,'Équipes 2e cycle'!$A$7:$D$200,3,FALSE)</f>
        <v>0</v>
      </c>
      <c r="F32" s="100">
        <f>VLOOKUP($C32,'Équipes 2e cycle'!$A$7:$D$200,4,FALSE)</f>
        <v>0</v>
      </c>
      <c r="G32" s="101">
        <f>LARGE('Pointage 2e cycle'!$V$13:$V$200,B32)</f>
        <v>7.2E-05</v>
      </c>
      <c r="H32" s="85"/>
    </row>
    <row r="33" spans="1:8" ht="19.5" customHeight="1">
      <c r="A33" s="85"/>
      <c r="B33" s="98">
        <v>29</v>
      </c>
      <c r="C33" s="99">
        <f>VLOOKUP(G33,'Pointage 2e cycle'!$A$13:$V$200,3,FALSE)</f>
        <v>29</v>
      </c>
      <c r="D33" s="100">
        <f>VLOOKUP($C33,'Équipes 2e cycle'!$A$7:$D$200,2,FALSE)</f>
        <v>0</v>
      </c>
      <c r="E33" s="100">
        <f>VLOOKUP($C33,'Équipes 2e cycle'!$A$7:$D$200,3,FALSE)</f>
        <v>0</v>
      </c>
      <c r="F33" s="100">
        <f>VLOOKUP($C33,'Équipes 2e cycle'!$A$7:$D$200,4,FALSE)</f>
        <v>0</v>
      </c>
      <c r="G33" s="101">
        <f>LARGE('Pointage 2e cycle'!$V$13:$V$200,B33)</f>
        <v>7.1E-05</v>
      </c>
      <c r="H33" s="85"/>
    </row>
    <row r="34" spans="1:8" ht="19.5" customHeight="1">
      <c r="A34" s="85"/>
      <c r="B34" s="98">
        <v>30</v>
      </c>
      <c r="C34" s="99">
        <f>VLOOKUP(G34,'Pointage 2e cycle'!$A$13:$V$200,3,FALSE)</f>
        <v>30</v>
      </c>
      <c r="D34" s="100">
        <f>VLOOKUP($C34,'Équipes 2e cycle'!$A$7:$D$200,2,FALSE)</f>
        <v>0</v>
      </c>
      <c r="E34" s="100">
        <f>VLOOKUP($C34,'Équipes 2e cycle'!$A$7:$D$200,3,FALSE)</f>
        <v>0</v>
      </c>
      <c r="F34" s="100">
        <f>VLOOKUP($C34,'Équipes 2e cycle'!$A$7:$D$200,4,FALSE)</f>
        <v>0</v>
      </c>
      <c r="G34" s="101">
        <f>LARGE('Pointage 2e cycle'!$V$13:$V$200,B34)</f>
        <v>7E-05</v>
      </c>
      <c r="H34" s="85"/>
    </row>
    <row r="35" spans="1:8" ht="19.5" customHeight="1">
      <c r="A35" s="85"/>
      <c r="B35" s="98">
        <v>31</v>
      </c>
      <c r="C35" s="99">
        <f>VLOOKUP(G35,'Pointage 2e cycle'!$A$13:$V$200,3,FALSE)</f>
        <v>31</v>
      </c>
      <c r="D35" s="100">
        <f>VLOOKUP($C35,'Équipes 2e cycle'!$A$7:$D$200,2,FALSE)</f>
        <v>0</v>
      </c>
      <c r="E35" s="100">
        <f>VLOOKUP($C35,'Équipes 2e cycle'!$A$7:$D$200,3,FALSE)</f>
        <v>0</v>
      </c>
      <c r="F35" s="100">
        <f>VLOOKUP($C35,'Équipes 2e cycle'!$A$7:$D$200,4,FALSE)</f>
        <v>0</v>
      </c>
      <c r="G35" s="101">
        <f>LARGE('Pointage 2e cycle'!$V$13:$V$200,B35)</f>
        <v>6.9E-05</v>
      </c>
      <c r="H35" s="85"/>
    </row>
    <row r="36" spans="1:8" ht="19.5" customHeight="1">
      <c r="A36" s="85"/>
      <c r="B36" s="98">
        <v>32</v>
      </c>
      <c r="C36" s="99">
        <f>VLOOKUP(G36,'Pointage 2e cycle'!$A$13:$V$200,3,FALSE)</f>
        <v>32</v>
      </c>
      <c r="D36" s="100">
        <f>VLOOKUP($C36,'Équipes 2e cycle'!$A$7:$D$200,2,FALSE)</f>
        <v>0</v>
      </c>
      <c r="E36" s="100">
        <f>VLOOKUP($C36,'Équipes 2e cycle'!$A$7:$D$200,3,FALSE)</f>
        <v>0</v>
      </c>
      <c r="F36" s="100">
        <f>VLOOKUP($C36,'Équipes 2e cycle'!$A$7:$D$200,4,FALSE)</f>
        <v>0</v>
      </c>
      <c r="G36" s="101">
        <f>LARGE('Pointage 2e cycle'!$V$13:$V$200,B36)</f>
        <v>6.8E-05</v>
      </c>
      <c r="H36" s="85"/>
    </row>
    <row r="37" spans="1:8" ht="19.5" customHeight="1">
      <c r="A37" s="85"/>
      <c r="B37" s="98">
        <v>33</v>
      </c>
      <c r="C37" s="99">
        <f>VLOOKUP(G37,'Pointage 2e cycle'!$A$13:$V$200,3,FALSE)</f>
        <v>33</v>
      </c>
      <c r="D37" s="100">
        <f>VLOOKUP($C37,'Équipes 2e cycle'!$A$7:$D$200,2,FALSE)</f>
        <v>0</v>
      </c>
      <c r="E37" s="100">
        <f>VLOOKUP($C37,'Équipes 2e cycle'!$A$7:$D$200,3,FALSE)</f>
        <v>0</v>
      </c>
      <c r="F37" s="100">
        <f>VLOOKUP($C37,'Équipes 2e cycle'!$A$7:$D$200,4,FALSE)</f>
        <v>0</v>
      </c>
      <c r="G37" s="101">
        <f>LARGE('Pointage 2e cycle'!$V$13:$V$200,B37)</f>
        <v>6.7E-05</v>
      </c>
      <c r="H37" s="85"/>
    </row>
    <row r="38" spans="1:8" ht="19.5" customHeight="1">
      <c r="A38" s="85"/>
      <c r="B38" s="98">
        <v>34</v>
      </c>
      <c r="C38" s="99">
        <f>VLOOKUP(G38,'Pointage 2e cycle'!$A$13:$V$200,3,FALSE)</f>
        <v>34</v>
      </c>
      <c r="D38" s="100">
        <f>VLOOKUP($C38,'Équipes 2e cycle'!$A$7:$D$200,2,FALSE)</f>
        <v>0</v>
      </c>
      <c r="E38" s="100">
        <f>VLOOKUP($C38,'Équipes 2e cycle'!$A$7:$D$200,3,FALSE)</f>
        <v>0</v>
      </c>
      <c r="F38" s="100">
        <f>VLOOKUP($C38,'Équipes 2e cycle'!$A$7:$D$200,4,FALSE)</f>
        <v>0</v>
      </c>
      <c r="G38" s="101">
        <f>LARGE('Pointage 2e cycle'!$V$13:$V$200,B38)</f>
        <v>6.6E-05</v>
      </c>
      <c r="H38" s="85"/>
    </row>
    <row r="39" spans="1:8" ht="19.5" customHeight="1">
      <c r="A39" s="85"/>
      <c r="B39" s="98">
        <v>35</v>
      </c>
      <c r="C39" s="99">
        <f>VLOOKUP(G39,'Pointage 2e cycle'!$A$13:$V$200,3,FALSE)</f>
        <v>35</v>
      </c>
      <c r="D39" s="100">
        <f>VLOOKUP($C39,'Équipes 2e cycle'!$A$7:$D$200,2,FALSE)</f>
        <v>0</v>
      </c>
      <c r="E39" s="100">
        <f>VLOOKUP($C39,'Équipes 2e cycle'!$A$7:$D$200,3,FALSE)</f>
        <v>0</v>
      </c>
      <c r="F39" s="100">
        <f>VLOOKUP($C39,'Équipes 2e cycle'!$A$7:$D$200,4,FALSE)</f>
        <v>0</v>
      </c>
      <c r="G39" s="101">
        <f>LARGE('Pointage 2e cycle'!$V$13:$V$200,B39)</f>
        <v>6.5E-05</v>
      </c>
      <c r="H39" s="85"/>
    </row>
    <row r="40" spans="1:8" ht="19.5" customHeight="1">
      <c r="A40" s="85"/>
      <c r="B40" s="98">
        <v>36</v>
      </c>
      <c r="C40" s="99">
        <f>VLOOKUP(G40,'Pointage 2e cycle'!$A$13:$V$200,3,FALSE)</f>
        <v>36</v>
      </c>
      <c r="D40" s="100">
        <f>VLOOKUP($C40,'Équipes 2e cycle'!$A$7:$D$200,2,FALSE)</f>
        <v>0</v>
      </c>
      <c r="E40" s="100">
        <f>VLOOKUP($C40,'Équipes 2e cycle'!$A$7:$D$200,3,FALSE)</f>
        <v>0</v>
      </c>
      <c r="F40" s="100">
        <f>VLOOKUP($C40,'Équipes 2e cycle'!$A$7:$D$200,4,FALSE)</f>
        <v>0</v>
      </c>
      <c r="G40" s="101">
        <f>LARGE('Pointage 2e cycle'!$V$13:$V$200,B40)</f>
        <v>6.4E-05</v>
      </c>
      <c r="H40" s="85"/>
    </row>
    <row r="41" spans="1:8" ht="19.5" customHeight="1">
      <c r="A41" s="85"/>
      <c r="B41" s="98">
        <v>37</v>
      </c>
      <c r="C41" s="99">
        <f>VLOOKUP(G41,'Pointage 2e cycle'!$A$13:$V$200,3,FALSE)</f>
        <v>37</v>
      </c>
      <c r="D41" s="100">
        <f>VLOOKUP($C41,'Équipes 2e cycle'!$A$7:$D$200,2,FALSE)</f>
        <v>0</v>
      </c>
      <c r="E41" s="100">
        <f>VLOOKUP($C41,'Équipes 2e cycle'!$A$7:$D$200,3,FALSE)</f>
        <v>0</v>
      </c>
      <c r="F41" s="100">
        <f>VLOOKUP($C41,'Équipes 2e cycle'!$A$7:$D$200,4,FALSE)</f>
        <v>0</v>
      </c>
      <c r="G41" s="101">
        <f>LARGE('Pointage 2e cycle'!$V$13:$V$200,B41)</f>
        <v>6.3E-05</v>
      </c>
      <c r="H41" s="85"/>
    </row>
    <row r="42" spans="1:8" ht="19.5" customHeight="1">
      <c r="A42" s="85"/>
      <c r="B42" s="98">
        <v>38</v>
      </c>
      <c r="C42" s="99">
        <f>VLOOKUP(G42,'Pointage 2e cycle'!$A$13:$V$200,3,FALSE)</f>
        <v>38</v>
      </c>
      <c r="D42" s="100">
        <f>VLOOKUP($C42,'Équipes 2e cycle'!$A$7:$D$200,2,FALSE)</f>
        <v>0</v>
      </c>
      <c r="E42" s="100">
        <f>VLOOKUP($C42,'Équipes 2e cycle'!$A$7:$D$200,3,FALSE)</f>
        <v>0</v>
      </c>
      <c r="F42" s="100">
        <f>VLOOKUP($C42,'Équipes 2e cycle'!$A$7:$D$200,4,FALSE)</f>
        <v>0</v>
      </c>
      <c r="G42" s="101">
        <f>LARGE('Pointage 2e cycle'!$V$13:$V$200,B42)</f>
        <v>6.2E-05</v>
      </c>
      <c r="H42" s="85"/>
    </row>
    <row r="43" spans="1:8" ht="19.5" customHeight="1">
      <c r="A43" s="85"/>
      <c r="B43" s="98">
        <v>39</v>
      </c>
      <c r="C43" s="99">
        <f>VLOOKUP(G43,'Pointage 2e cycle'!$A$13:$V$200,3,FALSE)</f>
        <v>39</v>
      </c>
      <c r="D43" s="100">
        <f>VLOOKUP($C43,'Équipes 2e cycle'!$A$7:$D$200,2,FALSE)</f>
        <v>0</v>
      </c>
      <c r="E43" s="100">
        <f>VLOOKUP($C43,'Équipes 2e cycle'!$A$7:$D$200,3,FALSE)</f>
        <v>0</v>
      </c>
      <c r="F43" s="100">
        <f>VLOOKUP($C43,'Équipes 2e cycle'!$A$7:$D$200,4,FALSE)</f>
        <v>0</v>
      </c>
      <c r="G43" s="101">
        <f>LARGE('Pointage 2e cycle'!$V$13:$V$200,B43)</f>
        <v>6.1E-05</v>
      </c>
      <c r="H43" s="85"/>
    </row>
    <row r="44" spans="1:8" ht="19.5" customHeight="1">
      <c r="A44" s="85"/>
      <c r="B44" s="98">
        <v>40</v>
      </c>
      <c r="C44" s="99">
        <f>VLOOKUP(G44,'Pointage 2e cycle'!$A$13:$V$200,3,FALSE)</f>
        <v>40</v>
      </c>
      <c r="D44" s="100">
        <f>VLOOKUP($C44,'Équipes 2e cycle'!$A$7:$D$200,2,FALSE)</f>
        <v>0</v>
      </c>
      <c r="E44" s="100">
        <f>VLOOKUP($C44,'Équipes 2e cycle'!$A$7:$D$200,3,FALSE)</f>
        <v>0</v>
      </c>
      <c r="F44" s="100">
        <f>VLOOKUP($C44,'Équipes 2e cycle'!$A$7:$D$200,4,FALSE)</f>
        <v>0</v>
      </c>
      <c r="G44" s="101">
        <f>LARGE('Pointage 2e cycle'!$V$13:$V$200,B44)</f>
        <v>6E-05</v>
      </c>
      <c r="H44" s="85"/>
    </row>
    <row r="45" spans="1:8" ht="19.5" customHeight="1">
      <c r="A45" s="85"/>
      <c r="B45" s="98">
        <v>41</v>
      </c>
      <c r="C45" s="99">
        <f>VLOOKUP(G45,'Pointage 2e cycle'!$A$13:$V$200,3,FALSE)</f>
        <v>41</v>
      </c>
      <c r="D45" s="100">
        <f>VLOOKUP($C45,'Équipes 2e cycle'!$A$7:$D$200,2,FALSE)</f>
        <v>0</v>
      </c>
      <c r="E45" s="100">
        <f>VLOOKUP($C45,'Équipes 2e cycle'!$A$7:$D$200,3,FALSE)</f>
        <v>0</v>
      </c>
      <c r="F45" s="100">
        <f>VLOOKUP($C45,'Équipes 2e cycle'!$A$7:$D$200,4,FALSE)</f>
        <v>0</v>
      </c>
      <c r="G45" s="101">
        <f>LARGE('Pointage 2e cycle'!$V$13:$V$200,B45)</f>
        <v>5.9E-05</v>
      </c>
      <c r="H45" s="85"/>
    </row>
    <row r="46" spans="1:8" ht="19.5" customHeight="1">
      <c r="A46" s="85"/>
      <c r="B46" s="98">
        <v>42</v>
      </c>
      <c r="C46" s="99">
        <f>VLOOKUP(G46,'Pointage 2e cycle'!$A$13:$V$200,3,FALSE)</f>
        <v>42</v>
      </c>
      <c r="D46" s="100">
        <f>VLOOKUP($C46,'Équipes 2e cycle'!$A$7:$D$200,2,FALSE)</f>
        <v>0</v>
      </c>
      <c r="E46" s="100">
        <f>VLOOKUP($C46,'Équipes 2e cycle'!$A$7:$D$200,3,FALSE)</f>
        <v>0</v>
      </c>
      <c r="F46" s="100">
        <f>VLOOKUP($C46,'Équipes 2e cycle'!$A$7:$D$200,4,FALSE)</f>
        <v>0</v>
      </c>
      <c r="G46" s="101">
        <f>LARGE('Pointage 2e cycle'!$V$13:$V$200,B46)</f>
        <v>5.8E-05</v>
      </c>
      <c r="H46" s="85"/>
    </row>
    <row r="47" spans="1:8" ht="19.5" customHeight="1">
      <c r="A47" s="85"/>
      <c r="B47" s="98">
        <v>43</v>
      </c>
      <c r="C47" s="99">
        <f>VLOOKUP(G47,'Pointage 2e cycle'!$A$13:$V$200,3,FALSE)</f>
        <v>43</v>
      </c>
      <c r="D47" s="100">
        <f>VLOOKUP($C47,'Équipes 2e cycle'!$A$7:$D$200,2,FALSE)</f>
        <v>0</v>
      </c>
      <c r="E47" s="100">
        <f>VLOOKUP($C47,'Équipes 2e cycle'!$A$7:$D$200,3,FALSE)</f>
        <v>0</v>
      </c>
      <c r="F47" s="100">
        <f>VLOOKUP($C47,'Équipes 2e cycle'!$A$7:$D$200,4,FALSE)</f>
        <v>0</v>
      </c>
      <c r="G47" s="101">
        <f>LARGE('Pointage 2e cycle'!$V$13:$V$200,B47)</f>
        <v>5.7E-05</v>
      </c>
      <c r="H47" s="85"/>
    </row>
    <row r="48" spans="1:8" ht="19.5" customHeight="1">
      <c r="A48" s="85"/>
      <c r="B48" s="98">
        <v>44</v>
      </c>
      <c r="C48" s="99">
        <f>VLOOKUP(G48,'Pointage 2e cycle'!$A$13:$V$200,3,FALSE)</f>
        <v>44</v>
      </c>
      <c r="D48" s="100">
        <f>VLOOKUP($C48,'Équipes 2e cycle'!$A$7:$D$200,2,FALSE)</f>
        <v>0</v>
      </c>
      <c r="E48" s="100">
        <f>VLOOKUP($C48,'Équipes 2e cycle'!$A$7:$D$200,3,FALSE)</f>
        <v>0</v>
      </c>
      <c r="F48" s="100">
        <f>VLOOKUP($C48,'Équipes 2e cycle'!$A$7:$D$200,4,FALSE)</f>
        <v>0</v>
      </c>
      <c r="G48" s="101">
        <f>LARGE('Pointage 2e cycle'!$V$13:$V$200,B48)</f>
        <v>5.6E-05</v>
      </c>
      <c r="H48" s="85"/>
    </row>
    <row r="49" spans="1:8" ht="19.5" customHeight="1">
      <c r="A49" s="85"/>
      <c r="B49" s="98">
        <v>45</v>
      </c>
      <c r="C49" s="99">
        <f>VLOOKUP(G49,'Pointage 2e cycle'!$A$13:$V$200,3,FALSE)</f>
        <v>45</v>
      </c>
      <c r="D49" s="100">
        <f>VLOOKUP($C49,'Équipes 2e cycle'!$A$7:$D$200,2,FALSE)</f>
        <v>0</v>
      </c>
      <c r="E49" s="100">
        <f>VLOOKUP($C49,'Équipes 2e cycle'!$A$7:$D$200,3,FALSE)</f>
        <v>0</v>
      </c>
      <c r="F49" s="100">
        <f>VLOOKUP($C49,'Équipes 2e cycle'!$A$7:$D$200,4,FALSE)</f>
        <v>0</v>
      </c>
      <c r="G49" s="101">
        <f>LARGE('Pointage 2e cycle'!$V$13:$V$200,B49)</f>
        <v>5.5E-05</v>
      </c>
      <c r="H49" s="85"/>
    </row>
    <row r="50" spans="1:8" ht="19.5" customHeight="1">
      <c r="A50" s="85"/>
      <c r="B50" s="98">
        <v>46</v>
      </c>
      <c r="C50" s="99">
        <f>VLOOKUP(G50,'Pointage 2e cycle'!$A$13:$V$200,3,FALSE)</f>
        <v>46</v>
      </c>
      <c r="D50" s="100">
        <f>VLOOKUP($C50,'Équipes 2e cycle'!$A$7:$D$200,2,FALSE)</f>
        <v>0</v>
      </c>
      <c r="E50" s="100">
        <f>VLOOKUP($C50,'Équipes 2e cycle'!$A$7:$D$200,3,FALSE)</f>
        <v>0</v>
      </c>
      <c r="F50" s="100">
        <f>VLOOKUP($C50,'Équipes 2e cycle'!$A$7:$D$200,4,FALSE)</f>
        <v>0</v>
      </c>
      <c r="G50" s="101">
        <f>LARGE('Pointage 2e cycle'!$V$13:$V$200,B50)</f>
        <v>5.4E-05</v>
      </c>
      <c r="H50" s="85"/>
    </row>
    <row r="51" spans="1:8" ht="19.5" customHeight="1">
      <c r="A51" s="85"/>
      <c r="B51" s="98">
        <v>47</v>
      </c>
      <c r="C51" s="99">
        <f>VLOOKUP(G51,'Pointage 2e cycle'!$A$13:$V$200,3,FALSE)</f>
        <v>47</v>
      </c>
      <c r="D51" s="100">
        <f>VLOOKUP($C51,'Équipes 2e cycle'!$A$7:$D$200,2,FALSE)</f>
        <v>0</v>
      </c>
      <c r="E51" s="100">
        <f>VLOOKUP($C51,'Équipes 2e cycle'!$A$7:$D$200,3,FALSE)</f>
        <v>0</v>
      </c>
      <c r="F51" s="100">
        <f>VLOOKUP($C51,'Équipes 2e cycle'!$A$7:$D$200,4,FALSE)</f>
        <v>0</v>
      </c>
      <c r="G51" s="101">
        <f>LARGE('Pointage 2e cycle'!$V$13:$V$200,B51)</f>
        <v>5.3E-05</v>
      </c>
      <c r="H51" s="85"/>
    </row>
    <row r="52" spans="1:8" ht="19.5" customHeight="1">
      <c r="A52" s="85"/>
      <c r="B52" s="98">
        <v>48</v>
      </c>
      <c r="C52" s="99">
        <f>VLOOKUP(G52,'Pointage 2e cycle'!$A$13:$V$200,3,FALSE)</f>
        <v>48</v>
      </c>
      <c r="D52" s="100">
        <f>VLOOKUP($C52,'Équipes 2e cycle'!$A$7:$D$200,2,FALSE)</f>
        <v>0</v>
      </c>
      <c r="E52" s="100">
        <f>VLOOKUP($C52,'Équipes 2e cycle'!$A$7:$D$200,3,FALSE)</f>
        <v>0</v>
      </c>
      <c r="F52" s="100">
        <f>VLOOKUP($C52,'Équipes 2e cycle'!$A$7:$D$200,4,FALSE)</f>
        <v>0</v>
      </c>
      <c r="G52" s="101">
        <f>LARGE('Pointage 2e cycle'!$V$13:$V$200,B52)</f>
        <v>5.2E-05</v>
      </c>
      <c r="H52" s="85"/>
    </row>
    <row r="53" spans="1:8" ht="19.5" customHeight="1">
      <c r="A53" s="85"/>
      <c r="B53" s="98">
        <v>49</v>
      </c>
      <c r="C53" s="99">
        <f>VLOOKUP(G53,'Pointage 2e cycle'!$A$13:$V$200,3,FALSE)</f>
        <v>49</v>
      </c>
      <c r="D53" s="100">
        <f>VLOOKUP($C53,'Équipes 2e cycle'!$A$7:$D$200,2,FALSE)</f>
        <v>0</v>
      </c>
      <c r="E53" s="100">
        <f>VLOOKUP($C53,'Équipes 2e cycle'!$A$7:$D$200,3,FALSE)</f>
        <v>0</v>
      </c>
      <c r="F53" s="100">
        <f>VLOOKUP($C53,'Équipes 2e cycle'!$A$7:$D$200,4,FALSE)</f>
        <v>0</v>
      </c>
      <c r="G53" s="101">
        <f>LARGE('Pointage 2e cycle'!$V$13:$V$200,B53)</f>
        <v>5.1E-05</v>
      </c>
      <c r="H53" s="85"/>
    </row>
    <row r="54" spans="1:8" ht="19.5" customHeight="1">
      <c r="A54" s="85"/>
      <c r="B54" s="98">
        <v>50</v>
      </c>
      <c r="C54" s="99">
        <f>VLOOKUP(G54,'Pointage 2e cycle'!$A$13:$V$200,3,FALSE)</f>
        <v>50</v>
      </c>
      <c r="D54" s="100">
        <f>VLOOKUP($C54,'Équipes 2e cycle'!$A$7:$D$200,2,FALSE)</f>
        <v>0</v>
      </c>
      <c r="E54" s="100">
        <f>VLOOKUP($C54,'Équipes 2e cycle'!$A$7:$D$200,3,FALSE)</f>
        <v>0</v>
      </c>
      <c r="F54" s="100">
        <f>VLOOKUP($C54,'Équipes 2e cycle'!$A$7:$D$200,4,FALSE)</f>
        <v>0</v>
      </c>
      <c r="G54" s="101">
        <f>LARGE('Pointage 2e cycle'!$V$13:$V$200,B54)</f>
        <v>5E-05</v>
      </c>
      <c r="H54" s="85"/>
    </row>
    <row r="55" spans="1:8" ht="19.5" customHeight="1">
      <c r="A55" s="85"/>
      <c r="B55" s="98">
        <v>51</v>
      </c>
      <c r="C55" s="99">
        <f>VLOOKUP(G55,'Pointage 2e cycle'!$A$13:$V$200,3,FALSE)</f>
        <v>51</v>
      </c>
      <c r="D55" s="100">
        <f>VLOOKUP($C55,'Équipes 2e cycle'!$A$7:$D$200,2,FALSE)</f>
        <v>0</v>
      </c>
      <c r="E55" s="100">
        <f>VLOOKUP($C55,'Équipes 2e cycle'!$A$7:$D$200,3,FALSE)</f>
        <v>0</v>
      </c>
      <c r="F55" s="100">
        <f>VLOOKUP($C55,'Équipes 2e cycle'!$A$7:$D$200,4,FALSE)</f>
        <v>0</v>
      </c>
      <c r="G55" s="101">
        <f>LARGE('Pointage 2e cycle'!$V$13:$V$200,B55)</f>
        <v>4.9E-05</v>
      </c>
      <c r="H55" s="85"/>
    </row>
    <row r="56" spans="1:8" ht="19.5" customHeight="1">
      <c r="A56" s="85"/>
      <c r="B56" s="98">
        <v>52</v>
      </c>
      <c r="C56" s="99">
        <f>VLOOKUP(G56,'Pointage 2e cycle'!$A$13:$V$200,3,FALSE)</f>
        <v>52</v>
      </c>
      <c r="D56" s="100">
        <f>VLOOKUP($C56,'Équipes 2e cycle'!$A$7:$D$200,2,FALSE)</f>
        <v>0</v>
      </c>
      <c r="E56" s="100">
        <f>VLOOKUP($C56,'Équipes 2e cycle'!$A$7:$D$200,3,FALSE)</f>
        <v>0</v>
      </c>
      <c r="F56" s="100">
        <f>VLOOKUP($C56,'Équipes 2e cycle'!$A$7:$D$200,4,FALSE)</f>
        <v>0</v>
      </c>
      <c r="G56" s="101">
        <f>LARGE('Pointage 2e cycle'!$V$13:$V$200,B56)</f>
        <v>4.8E-05</v>
      </c>
      <c r="H56" s="85"/>
    </row>
    <row r="57" spans="1:8" ht="19.5" customHeight="1">
      <c r="A57" s="85"/>
      <c r="B57" s="98">
        <v>53</v>
      </c>
      <c r="C57" s="99">
        <f>VLOOKUP(G57,'Pointage 2e cycle'!$A$13:$V$200,3,FALSE)</f>
        <v>53</v>
      </c>
      <c r="D57" s="100">
        <f>VLOOKUP($C57,'Équipes 2e cycle'!$A$7:$D$200,2,FALSE)</f>
        <v>0</v>
      </c>
      <c r="E57" s="100">
        <f>VLOOKUP($C57,'Équipes 2e cycle'!$A$7:$D$200,3,FALSE)</f>
        <v>0</v>
      </c>
      <c r="F57" s="100">
        <f>VLOOKUP($C57,'Équipes 2e cycle'!$A$7:$D$200,4,FALSE)</f>
        <v>0</v>
      </c>
      <c r="G57" s="101">
        <f>LARGE('Pointage 2e cycle'!$V$13:$V$200,B57)</f>
        <v>4.7E-05</v>
      </c>
      <c r="H57" s="85"/>
    </row>
    <row r="58" spans="1:8" ht="19.5" customHeight="1">
      <c r="A58" s="85"/>
      <c r="B58" s="98">
        <v>54</v>
      </c>
      <c r="C58" s="99">
        <f>VLOOKUP(G58,'Pointage 2e cycle'!$A$13:$V$200,3,FALSE)</f>
        <v>54</v>
      </c>
      <c r="D58" s="100">
        <f>VLOOKUP($C58,'Équipes 2e cycle'!$A$7:$D$200,2,FALSE)</f>
        <v>0</v>
      </c>
      <c r="E58" s="100">
        <f>VLOOKUP($C58,'Équipes 2e cycle'!$A$7:$D$200,3,FALSE)</f>
        <v>0</v>
      </c>
      <c r="F58" s="100">
        <f>VLOOKUP($C58,'Équipes 2e cycle'!$A$7:$D$200,4,FALSE)</f>
        <v>0</v>
      </c>
      <c r="G58" s="101">
        <f>LARGE('Pointage 2e cycle'!$V$13:$V$200,B58)</f>
        <v>4.6E-05</v>
      </c>
      <c r="H58" s="85"/>
    </row>
    <row r="59" spans="1:8" ht="19.5" customHeight="1">
      <c r="A59" s="85"/>
      <c r="B59" s="98">
        <v>55</v>
      </c>
      <c r="C59" s="99">
        <f>VLOOKUP(G59,'Pointage 2e cycle'!$A$13:$V$200,3,FALSE)</f>
        <v>55</v>
      </c>
      <c r="D59" s="100">
        <f>VLOOKUP($C59,'Équipes 2e cycle'!$A$7:$D$200,2,FALSE)</f>
        <v>0</v>
      </c>
      <c r="E59" s="100">
        <f>VLOOKUP($C59,'Équipes 2e cycle'!$A$7:$D$200,3,FALSE)</f>
        <v>0</v>
      </c>
      <c r="F59" s="100">
        <f>VLOOKUP($C59,'Équipes 2e cycle'!$A$7:$D$200,4,FALSE)</f>
        <v>0</v>
      </c>
      <c r="G59" s="101">
        <f>LARGE('Pointage 2e cycle'!$V$13:$V$200,B59)</f>
        <v>4.5E-05</v>
      </c>
      <c r="H59" s="85"/>
    </row>
    <row r="60" spans="1:8" ht="19.5" customHeight="1">
      <c r="A60" s="85"/>
      <c r="B60" s="98">
        <v>56</v>
      </c>
      <c r="C60" s="99">
        <f>VLOOKUP(G60,'Pointage 2e cycle'!$A$13:$V$200,3,FALSE)</f>
        <v>56</v>
      </c>
      <c r="D60" s="100">
        <f>VLOOKUP($C60,'Équipes 2e cycle'!$A$7:$D$200,2,FALSE)</f>
        <v>0</v>
      </c>
      <c r="E60" s="100">
        <f>VLOOKUP($C60,'Équipes 2e cycle'!$A$7:$D$200,3,FALSE)</f>
        <v>0</v>
      </c>
      <c r="F60" s="100">
        <f>VLOOKUP($C60,'Équipes 2e cycle'!$A$7:$D$200,4,FALSE)</f>
        <v>0</v>
      </c>
      <c r="G60" s="101">
        <f>LARGE('Pointage 2e cycle'!$V$13:$V$200,B60)</f>
        <v>4.4E-05</v>
      </c>
      <c r="H60" s="85"/>
    </row>
    <row r="61" spans="1:8" ht="19.5" customHeight="1">
      <c r="A61" s="85"/>
      <c r="B61" s="98">
        <v>57</v>
      </c>
      <c r="C61" s="99">
        <f>VLOOKUP(G61,'Pointage 2e cycle'!$A$13:$V$200,3,FALSE)</f>
        <v>57</v>
      </c>
      <c r="D61" s="100">
        <f>VLOOKUP($C61,'Équipes 2e cycle'!$A$7:$D$200,2,FALSE)</f>
        <v>0</v>
      </c>
      <c r="E61" s="100">
        <f>VLOOKUP($C61,'Équipes 2e cycle'!$A$7:$D$200,3,FALSE)</f>
        <v>0</v>
      </c>
      <c r="F61" s="100">
        <f>VLOOKUP($C61,'Équipes 2e cycle'!$A$7:$D$200,4,FALSE)</f>
        <v>0</v>
      </c>
      <c r="G61" s="101">
        <f>LARGE('Pointage 2e cycle'!$V$13:$V$200,B61)</f>
        <v>4.3E-05</v>
      </c>
      <c r="H61" s="85"/>
    </row>
    <row r="62" spans="1:8" ht="19.5" customHeight="1">
      <c r="A62" s="85"/>
      <c r="B62" s="98">
        <v>58</v>
      </c>
      <c r="C62" s="99">
        <f>VLOOKUP(G62,'Pointage 2e cycle'!$A$13:$V$200,3,FALSE)</f>
        <v>58</v>
      </c>
      <c r="D62" s="100">
        <f>VLOOKUP($C62,'Équipes 2e cycle'!$A$7:$D$200,2,FALSE)</f>
        <v>0</v>
      </c>
      <c r="E62" s="100">
        <f>VLOOKUP($C62,'Équipes 2e cycle'!$A$7:$D$200,3,FALSE)</f>
        <v>0</v>
      </c>
      <c r="F62" s="100">
        <f>VLOOKUP($C62,'Équipes 2e cycle'!$A$7:$D$200,4,FALSE)</f>
        <v>0</v>
      </c>
      <c r="G62" s="101">
        <f>LARGE('Pointage 2e cycle'!$V$13:$V$200,B62)</f>
        <v>4.2E-05</v>
      </c>
      <c r="H62" s="85"/>
    </row>
    <row r="63" spans="1:8" ht="19.5" customHeight="1">
      <c r="A63" s="85"/>
      <c r="B63" s="98">
        <v>59</v>
      </c>
      <c r="C63" s="99">
        <f>VLOOKUP(G63,'Pointage 2e cycle'!$A$13:$V$200,3,FALSE)</f>
        <v>59</v>
      </c>
      <c r="D63" s="100">
        <f>VLOOKUP($C63,'Équipes 2e cycle'!$A$7:$D$200,2,FALSE)</f>
        <v>0</v>
      </c>
      <c r="E63" s="100">
        <f>VLOOKUP($C63,'Équipes 2e cycle'!$A$7:$D$200,3,FALSE)</f>
        <v>0</v>
      </c>
      <c r="F63" s="100">
        <f>VLOOKUP($C63,'Équipes 2e cycle'!$A$7:$D$200,4,FALSE)</f>
        <v>0</v>
      </c>
      <c r="G63" s="101">
        <f>LARGE('Pointage 2e cycle'!$V$13:$V$200,B63)</f>
        <v>4.1E-05</v>
      </c>
      <c r="H63" s="85"/>
    </row>
    <row r="64" spans="1:8" ht="19.5" customHeight="1">
      <c r="A64" s="85"/>
      <c r="B64" s="98">
        <v>60</v>
      </c>
      <c r="C64" s="99">
        <f>VLOOKUP(G64,'Pointage 2e cycle'!$A$13:$V$200,3,FALSE)</f>
        <v>60</v>
      </c>
      <c r="D64" s="100">
        <f>VLOOKUP($C64,'Équipes 2e cycle'!$A$7:$D$200,2,FALSE)</f>
        <v>0</v>
      </c>
      <c r="E64" s="100">
        <f>VLOOKUP($C64,'Équipes 2e cycle'!$A$7:$D$200,3,FALSE)</f>
        <v>0</v>
      </c>
      <c r="F64" s="100">
        <f>VLOOKUP($C64,'Équipes 2e cycle'!$A$7:$D$200,4,FALSE)</f>
        <v>0</v>
      </c>
      <c r="G64" s="101">
        <f>LARGE('Pointage 2e cycle'!$V$13:$V$200,B64)</f>
        <v>4E-05</v>
      </c>
      <c r="H64" s="85"/>
    </row>
    <row r="65" spans="1:8" ht="19.5" customHeight="1">
      <c r="A65" s="85"/>
      <c r="B65" s="98">
        <v>61</v>
      </c>
      <c r="C65" s="99">
        <f>VLOOKUP(G65,'Pointage 2e cycle'!$A$13:$V$200,3,FALSE)</f>
        <v>61</v>
      </c>
      <c r="D65" s="100">
        <f>VLOOKUP($C65,'Équipes 2e cycle'!$A$7:$D$200,2,FALSE)</f>
        <v>0</v>
      </c>
      <c r="E65" s="100">
        <f>VLOOKUP($C65,'Équipes 2e cycle'!$A$7:$D$200,3,FALSE)</f>
        <v>0</v>
      </c>
      <c r="F65" s="100">
        <f>VLOOKUP($C65,'Équipes 2e cycle'!$A$7:$D$200,4,FALSE)</f>
        <v>0</v>
      </c>
      <c r="G65" s="101">
        <f>LARGE('Pointage 2e cycle'!$V$13:$V$200,B65)</f>
        <v>3.9E-05</v>
      </c>
      <c r="H65" s="85"/>
    </row>
    <row r="66" spans="1:8" ht="19.5" customHeight="1">
      <c r="A66" s="85"/>
      <c r="B66" s="98">
        <v>62</v>
      </c>
      <c r="C66" s="99">
        <f>VLOOKUP(G66,'Pointage 2e cycle'!$A$13:$V$200,3,FALSE)</f>
        <v>62</v>
      </c>
      <c r="D66" s="100">
        <f>VLOOKUP($C66,'Équipes 2e cycle'!$A$7:$D$200,2,FALSE)</f>
        <v>0</v>
      </c>
      <c r="E66" s="100">
        <f>VLOOKUP($C66,'Équipes 2e cycle'!$A$7:$D$200,3,FALSE)</f>
        <v>0</v>
      </c>
      <c r="F66" s="100">
        <f>VLOOKUP($C66,'Équipes 2e cycle'!$A$7:$D$200,4,FALSE)</f>
        <v>0</v>
      </c>
      <c r="G66" s="101">
        <f>LARGE('Pointage 2e cycle'!$V$13:$V$200,B66)</f>
        <v>3.8E-05</v>
      </c>
      <c r="H66" s="85"/>
    </row>
    <row r="67" spans="1:8" ht="19.5" customHeight="1">
      <c r="A67" s="85"/>
      <c r="B67" s="98">
        <v>63</v>
      </c>
      <c r="C67" s="99">
        <f>VLOOKUP(G67,'Pointage 2e cycle'!$A$13:$V$200,3,FALSE)</f>
        <v>63</v>
      </c>
      <c r="D67" s="100">
        <f>VLOOKUP($C67,'Équipes 2e cycle'!$A$7:$D$200,2,FALSE)</f>
        <v>0</v>
      </c>
      <c r="E67" s="100">
        <f>VLOOKUP($C67,'Équipes 2e cycle'!$A$7:$D$200,3,FALSE)</f>
        <v>0</v>
      </c>
      <c r="F67" s="100">
        <f>VLOOKUP($C67,'Équipes 2e cycle'!$A$7:$D$200,4,FALSE)</f>
        <v>0</v>
      </c>
      <c r="G67" s="101">
        <f>LARGE('Pointage 2e cycle'!$V$13:$V$200,B67)</f>
        <v>3.7E-05</v>
      </c>
      <c r="H67" s="85"/>
    </row>
    <row r="68" spans="1:8" ht="19.5" customHeight="1">
      <c r="A68" s="85"/>
      <c r="B68" s="98">
        <v>64</v>
      </c>
      <c r="C68" s="99">
        <f>VLOOKUP(G68,'Pointage 2e cycle'!$A$13:$V$200,3,FALSE)</f>
        <v>64</v>
      </c>
      <c r="D68" s="100">
        <f>VLOOKUP($C68,'Équipes 2e cycle'!$A$7:$D$200,2,FALSE)</f>
        <v>0</v>
      </c>
      <c r="E68" s="100">
        <f>VLOOKUP($C68,'Équipes 2e cycle'!$A$7:$D$200,3,FALSE)</f>
        <v>0</v>
      </c>
      <c r="F68" s="100">
        <f>VLOOKUP($C68,'Équipes 2e cycle'!$A$7:$D$200,4,FALSE)</f>
        <v>0</v>
      </c>
      <c r="G68" s="101">
        <f>LARGE('Pointage 2e cycle'!$V$13:$V$200,B68)</f>
        <v>3.6E-05</v>
      </c>
      <c r="H68" s="85"/>
    </row>
    <row r="69" spans="1:8" ht="19.5" customHeight="1">
      <c r="A69" s="85"/>
      <c r="B69" s="98">
        <v>65</v>
      </c>
      <c r="C69" s="99">
        <f>VLOOKUP(G69,'Pointage 2e cycle'!$A$13:$V$200,3,FALSE)</f>
        <v>65</v>
      </c>
      <c r="D69" s="100">
        <f>VLOOKUP($C69,'Équipes 2e cycle'!$A$7:$D$200,2,FALSE)</f>
        <v>0</v>
      </c>
      <c r="E69" s="100">
        <f>VLOOKUP($C69,'Équipes 2e cycle'!$A$7:$D$200,3,FALSE)</f>
        <v>0</v>
      </c>
      <c r="F69" s="100">
        <f>VLOOKUP($C69,'Équipes 2e cycle'!$A$7:$D$200,4,FALSE)</f>
        <v>0</v>
      </c>
      <c r="G69" s="101">
        <f>LARGE('Pointage 2e cycle'!$V$13:$V$200,B69)</f>
        <v>3.5E-05</v>
      </c>
      <c r="H69" s="85"/>
    </row>
    <row r="70" spans="1:8" ht="19.5" customHeight="1">
      <c r="A70" s="85"/>
      <c r="B70" s="98">
        <v>66</v>
      </c>
      <c r="C70" s="99">
        <f>VLOOKUP(G70,'Pointage 2e cycle'!$A$13:$V$200,3,FALSE)</f>
        <v>66</v>
      </c>
      <c r="D70" s="100">
        <f>VLOOKUP($C70,'Équipes 2e cycle'!$A$7:$D$200,2,FALSE)</f>
        <v>0</v>
      </c>
      <c r="E70" s="100">
        <f>VLOOKUP($C70,'Équipes 2e cycle'!$A$7:$D$200,3,FALSE)</f>
        <v>0</v>
      </c>
      <c r="F70" s="100">
        <f>VLOOKUP($C70,'Équipes 2e cycle'!$A$7:$D$200,4,FALSE)</f>
        <v>0</v>
      </c>
      <c r="G70" s="101">
        <f>LARGE('Pointage 2e cycle'!$V$13:$V$200,B70)</f>
        <v>3.4E-05</v>
      </c>
      <c r="H70" s="85"/>
    </row>
    <row r="71" spans="1:8" ht="19.5" customHeight="1">
      <c r="A71" s="85"/>
      <c r="B71" s="98">
        <v>67</v>
      </c>
      <c r="C71" s="99">
        <f>VLOOKUP(G71,'Pointage 2e cycle'!$A$13:$V$200,3,FALSE)</f>
        <v>67</v>
      </c>
      <c r="D71" s="100">
        <f>VLOOKUP($C71,'Équipes 2e cycle'!$A$7:$D$200,2,FALSE)</f>
        <v>0</v>
      </c>
      <c r="E71" s="100">
        <f>VLOOKUP($C71,'Équipes 2e cycle'!$A$7:$D$200,3,FALSE)</f>
        <v>0</v>
      </c>
      <c r="F71" s="100">
        <f>VLOOKUP($C71,'Équipes 2e cycle'!$A$7:$D$200,4,FALSE)</f>
        <v>0</v>
      </c>
      <c r="G71" s="101">
        <f>LARGE('Pointage 2e cycle'!$V$13:$V$200,B71)</f>
        <v>3.3E-05</v>
      </c>
      <c r="H71" s="85"/>
    </row>
    <row r="72" spans="1:8" ht="19.5" customHeight="1">
      <c r="A72" s="85"/>
      <c r="B72" s="98">
        <v>68</v>
      </c>
      <c r="C72" s="99">
        <f>VLOOKUP(G72,'Pointage 2e cycle'!$A$13:$V$200,3,FALSE)</f>
        <v>68</v>
      </c>
      <c r="D72" s="100">
        <f>VLOOKUP($C72,'Équipes 2e cycle'!$A$7:$D$200,2,FALSE)</f>
        <v>0</v>
      </c>
      <c r="E72" s="100">
        <f>VLOOKUP($C72,'Équipes 2e cycle'!$A$7:$D$200,3,FALSE)</f>
        <v>0</v>
      </c>
      <c r="F72" s="100">
        <f>VLOOKUP($C72,'Équipes 2e cycle'!$A$7:$D$200,4,FALSE)</f>
        <v>0</v>
      </c>
      <c r="G72" s="101">
        <f>LARGE('Pointage 2e cycle'!$V$13:$V$200,B72)</f>
        <v>3.2E-05</v>
      </c>
      <c r="H72" s="85"/>
    </row>
    <row r="73" spans="1:8" ht="19.5" customHeight="1">
      <c r="A73" s="85"/>
      <c r="B73" s="98">
        <v>69</v>
      </c>
      <c r="C73" s="99">
        <f>VLOOKUP(G73,'Pointage 2e cycle'!$A$13:$V$200,3,FALSE)</f>
        <v>69</v>
      </c>
      <c r="D73" s="100">
        <f>VLOOKUP($C73,'Équipes 2e cycle'!$A$7:$D$200,2,FALSE)</f>
        <v>0</v>
      </c>
      <c r="E73" s="100">
        <f>VLOOKUP($C73,'Équipes 2e cycle'!$A$7:$D$200,3,FALSE)</f>
        <v>0</v>
      </c>
      <c r="F73" s="100">
        <f>VLOOKUP($C73,'Équipes 2e cycle'!$A$7:$D$200,4,FALSE)</f>
        <v>0</v>
      </c>
      <c r="G73" s="101">
        <f>LARGE('Pointage 2e cycle'!$V$13:$V$200,B73)</f>
        <v>3.1E-05</v>
      </c>
      <c r="H73" s="85"/>
    </row>
    <row r="74" spans="1:8" ht="19.5" customHeight="1">
      <c r="A74" s="85"/>
      <c r="B74" s="98">
        <v>70</v>
      </c>
      <c r="C74" s="99">
        <f>VLOOKUP(G74,'Pointage 2e cycle'!$A$13:$V$200,3,FALSE)</f>
        <v>70</v>
      </c>
      <c r="D74" s="100">
        <f>VLOOKUP($C74,'Équipes 2e cycle'!$A$7:$D$200,2,FALSE)</f>
        <v>0</v>
      </c>
      <c r="E74" s="100">
        <f>VLOOKUP($C74,'Équipes 2e cycle'!$A$7:$D$200,3,FALSE)</f>
        <v>0</v>
      </c>
      <c r="F74" s="100">
        <f>VLOOKUP($C74,'Équipes 2e cycle'!$A$7:$D$200,4,FALSE)</f>
        <v>0</v>
      </c>
      <c r="G74" s="101">
        <f>LARGE('Pointage 2e cycle'!$V$13:$V$200,B74)</f>
        <v>3E-05</v>
      </c>
      <c r="H74" s="85"/>
    </row>
    <row r="75" spans="1:8" ht="19.5" customHeight="1">
      <c r="A75" s="85"/>
      <c r="B75" s="98">
        <v>71</v>
      </c>
      <c r="C75" s="99">
        <f>VLOOKUP(G75,'Pointage 2e cycle'!$A$13:$V$200,3,FALSE)</f>
        <v>71</v>
      </c>
      <c r="D75" s="100">
        <f>VLOOKUP($C75,'Équipes 2e cycle'!$A$7:$D$200,2,FALSE)</f>
        <v>0</v>
      </c>
      <c r="E75" s="100">
        <f>VLOOKUP($C75,'Équipes 2e cycle'!$A$7:$D$200,3,FALSE)</f>
        <v>0</v>
      </c>
      <c r="F75" s="100">
        <f>VLOOKUP($C75,'Équipes 2e cycle'!$A$7:$D$200,4,FALSE)</f>
        <v>0</v>
      </c>
      <c r="G75" s="101">
        <f>LARGE('Pointage 2e cycle'!$V$13:$V$200,B75)</f>
        <v>2.9E-05</v>
      </c>
      <c r="H75" s="85"/>
    </row>
    <row r="76" spans="1:8" ht="19.5" customHeight="1">
      <c r="A76" s="85"/>
      <c r="B76" s="98">
        <v>72</v>
      </c>
      <c r="C76" s="99">
        <f>VLOOKUP(G76,'Pointage 2e cycle'!$A$13:$V$200,3,FALSE)</f>
        <v>72</v>
      </c>
      <c r="D76" s="100">
        <f>VLOOKUP($C76,'Équipes 2e cycle'!$A$7:$D$200,2,FALSE)</f>
        <v>0</v>
      </c>
      <c r="E76" s="100">
        <f>VLOOKUP($C76,'Équipes 2e cycle'!$A$7:$D$200,3,FALSE)</f>
        <v>0</v>
      </c>
      <c r="F76" s="100">
        <f>VLOOKUP($C76,'Équipes 2e cycle'!$A$7:$D$200,4,FALSE)</f>
        <v>0</v>
      </c>
      <c r="G76" s="101">
        <f>LARGE('Pointage 2e cycle'!$V$13:$V$200,B76)</f>
        <v>2.8E-05</v>
      </c>
      <c r="H76" s="85"/>
    </row>
    <row r="77" spans="1:10" ht="19.5" customHeight="1">
      <c r="A77" s="85"/>
      <c r="B77" s="98">
        <v>73</v>
      </c>
      <c r="C77" s="99">
        <f>VLOOKUP(G77,'Pointage 2e cycle'!$A$13:$V$200,3,FALSE)</f>
        <v>73</v>
      </c>
      <c r="D77" s="100">
        <f>VLOOKUP($C77,'Équipes 2e cycle'!$A$7:$D$200,2,FALSE)</f>
        <v>0</v>
      </c>
      <c r="E77" s="100">
        <f>VLOOKUP($C77,'Équipes 2e cycle'!$A$7:$D$200,3,FALSE)</f>
        <v>0</v>
      </c>
      <c r="F77" s="100">
        <f>VLOOKUP($C77,'Équipes 2e cycle'!$A$7:$D$200,4,FALSE)</f>
        <v>0</v>
      </c>
      <c r="G77" s="101">
        <f>LARGE('Pointage 2e cycle'!$V$13:$V$200,B77)</f>
        <v>2.7E-05</v>
      </c>
      <c r="H77" s="85"/>
      <c r="I77" s="87"/>
      <c r="J77" s="88"/>
    </row>
    <row r="78" spans="1:8" ht="19.5" customHeight="1" thickBot="1">
      <c r="A78" s="85"/>
      <c r="B78" s="98">
        <v>74</v>
      </c>
      <c r="C78" s="99">
        <f>VLOOKUP(G78,'Pointage 2e cycle'!$A$13:$V$200,3,FALSE)</f>
        <v>74</v>
      </c>
      <c r="D78" s="100">
        <f>VLOOKUP($C78,'Équipes 2e cycle'!$A$7:$D$200,2,FALSE)</f>
        <v>0</v>
      </c>
      <c r="E78" s="100">
        <f>VLOOKUP($C78,'Équipes 2e cycle'!$A$7:$D$200,3,FALSE)</f>
        <v>0</v>
      </c>
      <c r="F78" s="100">
        <f>VLOOKUP($C78,'Équipes 2e cycle'!$A$7:$D$200,4,FALSE)</f>
        <v>0</v>
      </c>
      <c r="G78" s="101">
        <f>LARGE('Pointage 2e cycle'!$V$13:$V$200,B78)</f>
        <v>2.6E-05</v>
      </c>
      <c r="H78" s="85"/>
    </row>
    <row r="79" spans="1:12" ht="19.5" customHeight="1">
      <c r="A79" s="85"/>
      <c r="B79" s="98">
        <v>75</v>
      </c>
      <c r="C79" s="99">
        <f>VLOOKUP(G79,'Pointage 2e cycle'!$A$13:$V$200,3,FALSE)</f>
        <v>75</v>
      </c>
      <c r="D79" s="100">
        <f>VLOOKUP($C79,'Équipes 2e cycle'!$A$7:$D$200,2,FALSE)</f>
        <v>0</v>
      </c>
      <c r="E79" s="100">
        <f>VLOOKUP($C79,'Équipes 2e cycle'!$A$7:$D$200,3,FALSE)</f>
        <v>0</v>
      </c>
      <c r="F79" s="100">
        <f>VLOOKUP($C79,'Équipes 2e cycle'!$A$7:$D$200,4,FALSE)</f>
        <v>0</v>
      </c>
      <c r="G79" s="101">
        <f>LARGE('Pointage 2e cycle'!$V$13:$V$200,B79)</f>
        <v>2.5E-05</v>
      </c>
      <c r="H79" s="85"/>
      <c r="J79" s="158" t="s">
        <v>12</v>
      </c>
      <c r="K79" s="89" t="s">
        <v>13</v>
      </c>
      <c r="L79" s="158" t="s">
        <v>16</v>
      </c>
    </row>
    <row r="80" spans="1:12" ht="19.5" customHeight="1">
      <c r="A80" s="85"/>
      <c r="B80" s="98">
        <v>76</v>
      </c>
      <c r="C80" s="99">
        <f>VLOOKUP(G80,'Pointage 2e cycle'!$A$13:$V$200,3,FALSE)</f>
        <v>76</v>
      </c>
      <c r="D80" s="100">
        <f>VLOOKUP($C80,'Équipes 2e cycle'!$A$7:$D$200,2,FALSE)</f>
        <v>0</v>
      </c>
      <c r="E80" s="100">
        <f>VLOOKUP($C80,'Équipes 2e cycle'!$A$7:$D$200,3,FALSE)</f>
        <v>0</v>
      </c>
      <c r="F80" s="100">
        <f>VLOOKUP($C80,'Équipes 2e cycle'!$A$7:$D$200,4,FALSE)</f>
        <v>0</v>
      </c>
      <c r="G80" s="101">
        <f>LARGE('Pointage 2e cycle'!$V$13:$V$200,B80)</f>
        <v>2.4E-05</v>
      </c>
      <c r="H80" s="85"/>
      <c r="J80" s="159"/>
      <c r="K80" s="90">
        <f>D5</f>
        <v>0</v>
      </c>
      <c r="L80" s="159"/>
    </row>
    <row r="81" spans="1:12" ht="19.5" customHeight="1">
      <c r="A81" s="85"/>
      <c r="B81" s="98">
        <v>77</v>
      </c>
      <c r="C81" s="99">
        <f>VLOOKUP(G81,'Pointage 2e cycle'!$A$13:$V$200,3,FALSE)</f>
        <v>77</v>
      </c>
      <c r="D81" s="100">
        <f>VLOOKUP($C81,'Équipes 2e cycle'!$A$7:$D$200,2,FALSE)</f>
        <v>0</v>
      </c>
      <c r="E81" s="100">
        <f>VLOOKUP($C81,'Équipes 2e cycle'!$A$7:$D$200,3,FALSE)</f>
        <v>0</v>
      </c>
      <c r="F81" s="100">
        <f>VLOOKUP($C81,'Équipes 2e cycle'!$A$7:$D$200,4,FALSE)</f>
        <v>0</v>
      </c>
      <c r="G81" s="101">
        <f>LARGE('Pointage 2e cycle'!$V$13:$V$200,B81)</f>
        <v>2.3E-05</v>
      </c>
      <c r="H81" s="85"/>
      <c r="J81" s="159"/>
      <c r="K81" s="91" t="s">
        <v>43</v>
      </c>
      <c r="L81" s="159"/>
    </row>
    <row r="82" spans="1:12" ht="19.5" customHeight="1">
      <c r="A82" s="85"/>
      <c r="B82" s="98">
        <v>78</v>
      </c>
      <c r="C82" s="99">
        <f>VLOOKUP(G82,'Pointage 2e cycle'!$A$13:$V$200,3,FALSE)</f>
        <v>78</v>
      </c>
      <c r="D82" s="100">
        <f>VLOOKUP($C82,'Équipes 2e cycle'!$A$7:$D$200,2,FALSE)</f>
        <v>0</v>
      </c>
      <c r="E82" s="100">
        <f>VLOOKUP($C82,'Équipes 2e cycle'!$A$7:$D$200,3,FALSE)</f>
        <v>0</v>
      </c>
      <c r="F82" s="100">
        <f>VLOOKUP($C82,'Équipes 2e cycle'!$A$7:$D$200,4,FALSE)</f>
        <v>0</v>
      </c>
      <c r="G82" s="101">
        <f>LARGE('Pointage 2e cycle'!$V$13:$V$200,B82)</f>
        <v>2.2E-05</v>
      </c>
      <c r="H82" s="85"/>
      <c r="J82" s="159">
        <f>C5</f>
        <v>1</v>
      </c>
      <c r="K82" s="90">
        <f>E5</f>
        <v>0</v>
      </c>
      <c r="L82" s="161">
        <f>G5</f>
        <v>9.9E-05</v>
      </c>
    </row>
    <row r="83" spans="1:12" ht="19.5" customHeight="1">
      <c r="A83" s="85"/>
      <c r="B83" s="98">
        <v>79</v>
      </c>
      <c r="C83" s="99">
        <f>VLOOKUP(G83,'Pointage 2e cycle'!$A$13:$V$200,3,FALSE)</f>
        <v>79</v>
      </c>
      <c r="D83" s="100">
        <f>VLOOKUP($C83,'Équipes 2e cycle'!$A$7:$D$200,2,FALSE)</f>
        <v>0</v>
      </c>
      <c r="E83" s="100">
        <f>VLOOKUP($C83,'Équipes 2e cycle'!$A$7:$D$200,3,FALSE)</f>
        <v>0</v>
      </c>
      <c r="F83" s="100">
        <f>VLOOKUP($C83,'Équipes 2e cycle'!$A$7:$D$200,4,FALSE)</f>
        <v>0</v>
      </c>
      <c r="G83" s="101">
        <f>LARGE('Pointage 2e cycle'!$V$13:$V$200,B83)</f>
        <v>2.1E-05</v>
      </c>
      <c r="H83" s="85"/>
      <c r="J83" s="159"/>
      <c r="K83" s="91" t="s">
        <v>11</v>
      </c>
      <c r="L83" s="161"/>
    </row>
    <row r="84" spans="1:12" ht="19.5" customHeight="1" thickBot="1">
      <c r="A84" s="85"/>
      <c r="B84" s="98">
        <v>80</v>
      </c>
      <c r="C84" s="99">
        <f>VLOOKUP(G84,'Pointage 2e cycle'!$A$13:$V$200,3,FALSE)</f>
        <v>80</v>
      </c>
      <c r="D84" s="100">
        <f>VLOOKUP($C84,'Équipes 2e cycle'!$A$7:$D$200,2,FALSE)</f>
        <v>0</v>
      </c>
      <c r="E84" s="100">
        <f>VLOOKUP($C84,'Équipes 2e cycle'!$A$7:$D$200,3,FALSE)</f>
        <v>0</v>
      </c>
      <c r="F84" s="100">
        <f>VLOOKUP($C84,'Équipes 2e cycle'!$A$7:$D$200,4,FALSE)</f>
        <v>0</v>
      </c>
      <c r="G84" s="101">
        <f>LARGE('Pointage 2e cycle'!$V$13:$V$200,B84)</f>
        <v>2E-05</v>
      </c>
      <c r="H84" s="85"/>
      <c r="J84" s="160"/>
      <c r="K84" s="92">
        <f>F5</f>
        <v>0</v>
      </c>
      <c r="L84" s="162"/>
    </row>
    <row r="85" spans="2:7" ht="19.5" customHeight="1">
      <c r="B85" s="98">
        <v>81</v>
      </c>
      <c r="C85" s="99">
        <f>VLOOKUP(G85,'Pointage 2e cycle'!$A$13:$V$200,3,FALSE)</f>
        <v>81</v>
      </c>
      <c r="D85" s="100">
        <f>VLOOKUP($C85,'Équipes 2e cycle'!$A$7:$D$200,2,FALSE)</f>
        <v>0</v>
      </c>
      <c r="E85" s="100">
        <f>VLOOKUP($C85,'Équipes 2e cycle'!$A$7:$D$200,3,FALSE)</f>
        <v>0</v>
      </c>
      <c r="F85" s="100">
        <f>VLOOKUP($C85,'Équipes 2e cycle'!$A$7:$D$200,4,FALSE)</f>
        <v>0</v>
      </c>
      <c r="G85" s="101">
        <f>LARGE('Pointage 2e cycle'!$V$13:$V$200,B85)</f>
        <v>1.9E-05</v>
      </c>
    </row>
    <row r="86" spans="2:10" ht="19.5" customHeight="1">
      <c r="B86" s="98">
        <v>82</v>
      </c>
      <c r="C86" s="99">
        <f>VLOOKUP(G86,'Pointage 2e cycle'!$A$13:$V$200,3,FALSE)</f>
        <v>82</v>
      </c>
      <c r="D86" s="100">
        <f>VLOOKUP($C86,'Équipes 2e cycle'!$A$7:$D$200,2,FALSE)</f>
        <v>0</v>
      </c>
      <c r="E86" s="100">
        <f>VLOOKUP($C86,'Équipes 2e cycle'!$A$7:$D$200,3,FALSE)</f>
        <v>0</v>
      </c>
      <c r="F86" s="100">
        <f>VLOOKUP($C86,'Équipes 2e cycle'!$A$7:$D$200,4,FALSE)</f>
        <v>0</v>
      </c>
      <c r="G86" s="101">
        <f>LARGE('Pointage 2e cycle'!$V$13:$V$200,B86)</f>
        <v>1.8E-05</v>
      </c>
      <c r="I86" s="87"/>
      <c r="J86" s="88"/>
    </row>
    <row r="87" spans="2:7" ht="19.5" customHeight="1" thickBot="1">
      <c r="B87" s="98">
        <v>83</v>
      </c>
      <c r="C87" s="99">
        <f>VLOOKUP(G87,'Pointage 2e cycle'!$A$13:$V$200,3,FALSE)</f>
        <v>83</v>
      </c>
      <c r="D87" s="100">
        <f>VLOOKUP($C87,'Équipes 2e cycle'!$A$7:$D$200,2,FALSE)</f>
        <v>0</v>
      </c>
      <c r="E87" s="100">
        <f>VLOOKUP($C87,'Équipes 2e cycle'!$A$7:$D$200,3,FALSE)</f>
        <v>0</v>
      </c>
      <c r="F87" s="100">
        <f>VLOOKUP($C87,'Équipes 2e cycle'!$A$7:$D$200,4,FALSE)</f>
        <v>0</v>
      </c>
      <c r="G87" s="101">
        <f>LARGE('Pointage 2e cycle'!$V$13:$V$200,B87)</f>
        <v>1.7E-05</v>
      </c>
    </row>
    <row r="88" spans="2:12" ht="19.5" customHeight="1">
      <c r="B88" s="98">
        <v>84</v>
      </c>
      <c r="C88" s="99">
        <f>VLOOKUP(G88,'Pointage 2e cycle'!$A$13:$V$200,3,FALSE)</f>
        <v>84</v>
      </c>
      <c r="D88" s="100">
        <f>VLOOKUP($C88,'Équipes 2e cycle'!$A$7:$D$200,2,FALSE)</f>
        <v>0</v>
      </c>
      <c r="E88" s="100">
        <f>VLOOKUP($C88,'Équipes 2e cycle'!$A$7:$D$200,3,FALSE)</f>
        <v>0</v>
      </c>
      <c r="F88" s="100">
        <f>VLOOKUP($C88,'Équipes 2e cycle'!$A$7:$D$200,4,FALSE)</f>
        <v>0</v>
      </c>
      <c r="G88" s="101">
        <f>LARGE('Pointage 2e cycle'!$V$13:$V$200,B88)</f>
        <v>1.6E-05</v>
      </c>
      <c r="J88" s="158" t="s">
        <v>12</v>
      </c>
      <c r="K88" s="89" t="s">
        <v>13</v>
      </c>
      <c r="L88" s="158" t="s">
        <v>16</v>
      </c>
    </row>
    <row r="89" spans="2:12" ht="19.5" customHeight="1">
      <c r="B89" s="98">
        <v>85</v>
      </c>
      <c r="C89" s="99">
        <f>VLOOKUP(G89,'Pointage 2e cycle'!$A$13:$V$200,3,FALSE)</f>
        <v>85</v>
      </c>
      <c r="D89" s="100">
        <f>VLOOKUP($C89,'Équipes 2e cycle'!$A$7:$D$200,2,FALSE)</f>
        <v>0</v>
      </c>
      <c r="E89" s="100">
        <f>VLOOKUP($C89,'Équipes 2e cycle'!$A$7:$D$200,3,FALSE)</f>
        <v>0</v>
      </c>
      <c r="F89" s="100">
        <f>VLOOKUP($C89,'Équipes 2e cycle'!$A$7:$D$200,4,FALSE)</f>
        <v>0</v>
      </c>
      <c r="G89" s="101">
        <f>LARGE('Pointage 2e cycle'!$V$13:$V$200,B89)</f>
        <v>1.5E-05</v>
      </c>
      <c r="J89" s="159"/>
      <c r="K89" s="90">
        <f>D6</f>
        <v>0</v>
      </c>
      <c r="L89" s="159"/>
    </row>
    <row r="90" spans="2:12" ht="19.5" customHeight="1">
      <c r="B90" s="98">
        <v>86</v>
      </c>
      <c r="C90" s="99">
        <f>VLOOKUP(G90,'Pointage 2e cycle'!$A$13:$V$200,3,FALSE)</f>
        <v>86</v>
      </c>
      <c r="D90" s="100">
        <f>VLOOKUP($C90,'Équipes 2e cycle'!$A$7:$D$200,2,FALSE)</f>
        <v>0</v>
      </c>
      <c r="E90" s="100">
        <f>VLOOKUP($C90,'Équipes 2e cycle'!$A$7:$D$200,3,FALSE)</f>
        <v>0</v>
      </c>
      <c r="F90" s="100">
        <f>VLOOKUP($C90,'Équipes 2e cycle'!$A$7:$D$200,4,FALSE)</f>
        <v>0</v>
      </c>
      <c r="G90" s="101">
        <f>LARGE('Pointage 2e cycle'!$V$13:$V$200,B90)</f>
        <v>1.4E-05</v>
      </c>
      <c r="J90" s="159"/>
      <c r="K90" s="91" t="s">
        <v>43</v>
      </c>
      <c r="L90" s="159"/>
    </row>
    <row r="91" spans="2:12" ht="19.5" customHeight="1">
      <c r="B91" s="98">
        <v>87</v>
      </c>
      <c r="C91" s="99">
        <f>VLOOKUP(G91,'Pointage 2e cycle'!$A$13:$V$200,3,FALSE)</f>
        <v>87</v>
      </c>
      <c r="D91" s="100">
        <f>VLOOKUP($C91,'Équipes 2e cycle'!$A$7:$D$200,2,FALSE)</f>
        <v>0</v>
      </c>
      <c r="E91" s="100">
        <f>VLOOKUP($C91,'Équipes 2e cycle'!$A$7:$D$200,3,FALSE)</f>
        <v>0</v>
      </c>
      <c r="F91" s="100">
        <f>VLOOKUP($C91,'Équipes 2e cycle'!$A$7:$D$200,4,FALSE)</f>
        <v>0</v>
      </c>
      <c r="G91" s="101">
        <f>LARGE('Pointage 2e cycle'!$V$13:$V$200,B91)</f>
        <v>1.3E-05</v>
      </c>
      <c r="J91" s="159">
        <f>C6</f>
        <v>2</v>
      </c>
      <c r="K91" s="90">
        <f>E6</f>
        <v>0</v>
      </c>
      <c r="L91" s="161">
        <f>G6</f>
        <v>9.8E-05</v>
      </c>
    </row>
    <row r="92" spans="2:12" ht="19.5" customHeight="1">
      <c r="B92" s="98">
        <v>88</v>
      </c>
      <c r="C92" s="99">
        <f>VLOOKUP(G92,'Pointage 2e cycle'!$A$13:$V$200,3,FALSE)</f>
        <v>88</v>
      </c>
      <c r="D92" s="100">
        <f>VLOOKUP($C92,'Équipes 2e cycle'!$A$7:$D$200,2,FALSE)</f>
        <v>0</v>
      </c>
      <c r="E92" s="100">
        <f>VLOOKUP($C92,'Équipes 2e cycle'!$A$7:$D$200,3,FALSE)</f>
        <v>0</v>
      </c>
      <c r="F92" s="100">
        <f>VLOOKUP($C92,'Équipes 2e cycle'!$A$7:$D$200,4,FALSE)</f>
        <v>0</v>
      </c>
      <c r="G92" s="101">
        <f>LARGE('Pointage 2e cycle'!$V$13:$V$200,B92)</f>
        <v>1.2E-05</v>
      </c>
      <c r="J92" s="159"/>
      <c r="K92" s="91" t="s">
        <v>11</v>
      </c>
      <c r="L92" s="161"/>
    </row>
    <row r="93" spans="2:12" ht="19.5" customHeight="1" thickBot="1">
      <c r="B93" s="98">
        <v>89</v>
      </c>
      <c r="C93" s="99">
        <f>VLOOKUP(G93,'Pointage 2e cycle'!$A$13:$V$200,3,FALSE)</f>
        <v>89</v>
      </c>
      <c r="D93" s="100">
        <f>VLOOKUP($C93,'Équipes 2e cycle'!$A$7:$D$200,2,FALSE)</f>
        <v>0</v>
      </c>
      <c r="E93" s="100">
        <f>VLOOKUP($C93,'Équipes 2e cycle'!$A$7:$D$200,3,FALSE)</f>
        <v>0</v>
      </c>
      <c r="F93" s="100">
        <f>VLOOKUP($C93,'Équipes 2e cycle'!$A$7:$D$200,4,FALSE)</f>
        <v>0</v>
      </c>
      <c r="G93" s="101">
        <f>LARGE('Pointage 2e cycle'!$V$13:$V$200,B93)</f>
        <v>1.1E-05</v>
      </c>
      <c r="J93" s="160"/>
      <c r="K93" s="92">
        <f>F6</f>
        <v>0</v>
      </c>
      <c r="L93" s="162"/>
    </row>
    <row r="94" spans="2:7" ht="19.5" customHeight="1">
      <c r="B94" s="98">
        <v>90</v>
      </c>
      <c r="C94" s="99">
        <f>VLOOKUP(G94,'Pointage 2e cycle'!$A$13:$V$200,3,FALSE)</f>
        <v>90</v>
      </c>
      <c r="D94" s="100">
        <f>VLOOKUP($C94,'Équipes 2e cycle'!$A$7:$D$200,2,FALSE)</f>
        <v>0</v>
      </c>
      <c r="E94" s="100">
        <f>VLOOKUP($C94,'Équipes 2e cycle'!$A$7:$D$200,3,FALSE)</f>
        <v>0</v>
      </c>
      <c r="F94" s="100">
        <f>VLOOKUP($C94,'Équipes 2e cycle'!$A$7:$D$200,4,FALSE)</f>
        <v>0</v>
      </c>
      <c r="G94" s="101">
        <f>LARGE('Pointage 2e cycle'!$V$13:$V$200,B94)</f>
        <v>1E-05</v>
      </c>
    </row>
    <row r="95" spans="2:10" ht="19.5" customHeight="1">
      <c r="B95" s="98">
        <v>91</v>
      </c>
      <c r="C95" s="99">
        <f>VLOOKUP(G95,'Pointage 2e cycle'!$A$13:$V$200,3,FALSE)</f>
        <v>91</v>
      </c>
      <c r="D95" s="100">
        <f>VLOOKUP($C95,'Équipes 2e cycle'!$A$7:$D$200,2,FALSE)</f>
        <v>0</v>
      </c>
      <c r="E95" s="100">
        <f>VLOOKUP($C95,'Équipes 2e cycle'!$A$7:$D$200,3,FALSE)</f>
        <v>0</v>
      </c>
      <c r="F95" s="100">
        <f>VLOOKUP($C95,'Équipes 2e cycle'!$A$7:$D$200,4,FALSE)</f>
        <v>0</v>
      </c>
      <c r="G95" s="101">
        <f>LARGE('Pointage 2e cycle'!$V$13:$V$200,B95)</f>
        <v>9E-06</v>
      </c>
      <c r="I95" s="87"/>
      <c r="J95" s="88"/>
    </row>
    <row r="96" spans="2:7" ht="19.5" customHeight="1" thickBot="1">
      <c r="B96" s="98">
        <v>92</v>
      </c>
      <c r="C96" s="99">
        <f>VLOOKUP(G96,'Pointage 2e cycle'!$A$13:$V$200,3,FALSE)</f>
        <v>92</v>
      </c>
      <c r="D96" s="100">
        <f>VLOOKUP($C96,'Équipes 2e cycle'!$A$7:$D$200,2,FALSE)</f>
        <v>0</v>
      </c>
      <c r="E96" s="100">
        <f>VLOOKUP($C96,'Équipes 2e cycle'!$A$7:$D$200,3,FALSE)</f>
        <v>0</v>
      </c>
      <c r="F96" s="100">
        <f>VLOOKUP($C96,'Équipes 2e cycle'!$A$7:$D$200,4,FALSE)</f>
        <v>0</v>
      </c>
      <c r="G96" s="101">
        <f>LARGE('Pointage 2e cycle'!$V$13:$V$200,B96)</f>
        <v>8E-06</v>
      </c>
    </row>
    <row r="97" spans="2:12" ht="19.5" customHeight="1">
      <c r="B97" s="98">
        <v>93</v>
      </c>
      <c r="C97" s="99">
        <f>VLOOKUP(G97,'Pointage 2e cycle'!$A$13:$V$200,3,FALSE)</f>
        <v>93</v>
      </c>
      <c r="D97" s="100">
        <f>VLOOKUP($C97,'Équipes 2e cycle'!$A$7:$D$200,2,FALSE)</f>
        <v>0</v>
      </c>
      <c r="E97" s="100">
        <f>VLOOKUP($C97,'Équipes 2e cycle'!$A$7:$D$200,3,FALSE)</f>
        <v>0</v>
      </c>
      <c r="F97" s="100">
        <f>VLOOKUP($C97,'Équipes 2e cycle'!$A$7:$D$200,4,FALSE)</f>
        <v>0</v>
      </c>
      <c r="G97" s="101">
        <f>LARGE('Pointage 2e cycle'!$V$13:$V$200,B97)</f>
        <v>7E-06</v>
      </c>
      <c r="J97" s="158" t="s">
        <v>12</v>
      </c>
      <c r="K97" s="89" t="s">
        <v>13</v>
      </c>
      <c r="L97" s="158" t="s">
        <v>16</v>
      </c>
    </row>
    <row r="98" spans="2:12" ht="19.5" customHeight="1">
      <c r="B98" s="98">
        <v>94</v>
      </c>
      <c r="C98" s="99">
        <f>VLOOKUP(G98,'Pointage 2e cycle'!$A$13:$V$200,3,FALSE)</f>
        <v>94</v>
      </c>
      <c r="D98" s="100">
        <f>VLOOKUP($C98,'Équipes 2e cycle'!$A$7:$D$200,2,FALSE)</f>
        <v>0</v>
      </c>
      <c r="E98" s="100">
        <f>VLOOKUP($C98,'Équipes 2e cycle'!$A$7:$D$200,3,FALSE)</f>
        <v>0</v>
      </c>
      <c r="F98" s="100">
        <f>VLOOKUP($C98,'Équipes 2e cycle'!$A$7:$D$200,4,FALSE)</f>
        <v>0</v>
      </c>
      <c r="G98" s="101">
        <f>LARGE('Pointage 2e cycle'!$V$13:$V$200,B98)</f>
        <v>6E-06</v>
      </c>
      <c r="J98" s="159"/>
      <c r="K98" s="90">
        <f>D7</f>
        <v>0</v>
      </c>
      <c r="L98" s="159"/>
    </row>
    <row r="99" spans="2:12" ht="19.5" customHeight="1">
      <c r="B99" s="98">
        <v>95</v>
      </c>
      <c r="C99" s="99">
        <f>VLOOKUP(G99,'Pointage 2e cycle'!$A$13:$V$200,3,FALSE)</f>
        <v>95</v>
      </c>
      <c r="D99" s="100">
        <f>VLOOKUP($C99,'Équipes 2e cycle'!$A$7:$D$200,2,FALSE)</f>
        <v>0</v>
      </c>
      <c r="E99" s="100">
        <f>VLOOKUP($C99,'Équipes 2e cycle'!$A$7:$D$200,3,FALSE)</f>
        <v>0</v>
      </c>
      <c r="F99" s="100">
        <f>VLOOKUP($C99,'Équipes 2e cycle'!$A$7:$D$200,4,FALSE)</f>
        <v>0</v>
      </c>
      <c r="G99" s="101">
        <f>LARGE('Pointage 2e cycle'!$V$13:$V$200,B99)</f>
        <v>5E-06</v>
      </c>
      <c r="J99" s="159"/>
      <c r="K99" s="91" t="s">
        <v>43</v>
      </c>
      <c r="L99" s="159"/>
    </row>
    <row r="100" spans="2:12" ht="19.5" customHeight="1">
      <c r="B100" s="98">
        <v>96</v>
      </c>
      <c r="C100" s="99">
        <f>VLOOKUP(G100,'Pointage 2e cycle'!$A$13:$V$200,3,FALSE)</f>
        <v>96</v>
      </c>
      <c r="D100" s="100">
        <f>VLOOKUP($C100,'Équipes 2e cycle'!$A$7:$D$200,2,FALSE)</f>
        <v>0</v>
      </c>
      <c r="E100" s="100">
        <f>VLOOKUP($C100,'Équipes 2e cycle'!$A$7:$D$200,3,FALSE)</f>
        <v>0</v>
      </c>
      <c r="F100" s="100">
        <f>VLOOKUP($C100,'Équipes 2e cycle'!$A$7:$D$200,4,FALSE)</f>
        <v>0</v>
      </c>
      <c r="G100" s="101">
        <f>LARGE('Pointage 2e cycle'!$V$13:$V$200,B100)</f>
        <v>4E-06</v>
      </c>
      <c r="J100" s="159">
        <f>C7</f>
        <v>3</v>
      </c>
      <c r="K100" s="90">
        <f>E7</f>
        <v>0</v>
      </c>
      <c r="L100" s="161">
        <f>G7</f>
        <v>9.7E-05</v>
      </c>
    </row>
    <row r="101" spans="2:12" ht="19.5" customHeight="1">
      <c r="B101" s="98">
        <v>97</v>
      </c>
      <c r="C101" s="99">
        <f>VLOOKUP(G101,'Pointage 2e cycle'!$A$13:$V$200,3,FALSE)</f>
        <v>97</v>
      </c>
      <c r="D101" s="100">
        <f>VLOOKUP($C101,'Équipes 2e cycle'!$A$7:$D$200,2,FALSE)</f>
        <v>0</v>
      </c>
      <c r="E101" s="100">
        <f>VLOOKUP($C101,'Équipes 2e cycle'!$A$7:$D$200,3,FALSE)</f>
        <v>0</v>
      </c>
      <c r="F101" s="100">
        <f>VLOOKUP($C101,'Équipes 2e cycle'!$A$7:$D$200,4,FALSE)</f>
        <v>0</v>
      </c>
      <c r="G101" s="101">
        <f>LARGE('Pointage 2e cycle'!$V$13:$V$200,B101)</f>
        <v>3E-06</v>
      </c>
      <c r="J101" s="159"/>
      <c r="K101" s="91" t="s">
        <v>11</v>
      </c>
      <c r="L101" s="161"/>
    </row>
    <row r="102" spans="2:12" ht="19.5" customHeight="1" thickBot="1">
      <c r="B102" s="98">
        <v>98</v>
      </c>
      <c r="C102" s="99">
        <f>VLOOKUP(G102,'Pointage 2e cycle'!$A$13:$V$200,3,FALSE)</f>
        <v>98</v>
      </c>
      <c r="D102" s="100">
        <f>VLOOKUP($C102,'Équipes 2e cycle'!$A$7:$D$200,2,FALSE)</f>
        <v>0</v>
      </c>
      <c r="E102" s="100">
        <f>VLOOKUP($C102,'Équipes 2e cycle'!$A$7:$D$200,3,FALSE)</f>
        <v>0</v>
      </c>
      <c r="F102" s="100">
        <f>VLOOKUP($C102,'Équipes 2e cycle'!$A$7:$D$200,4,FALSE)</f>
        <v>0</v>
      </c>
      <c r="G102" s="101">
        <f>LARGE('Pointage 2e cycle'!$V$13:$V$200,B102)</f>
        <v>2E-06</v>
      </c>
      <c r="J102" s="160"/>
      <c r="K102" s="92">
        <f>F7</f>
        <v>0</v>
      </c>
      <c r="L102" s="162"/>
    </row>
    <row r="103" spans="2:7" ht="19.5" customHeight="1">
      <c r="B103" s="98">
        <v>99</v>
      </c>
      <c r="C103" s="99">
        <f>VLOOKUP(G103,'Pointage 2e cycle'!$A$13:$V$200,3,FALSE)</f>
        <v>99</v>
      </c>
      <c r="D103" s="100">
        <f>VLOOKUP($C103,'Équipes 2e cycle'!$A$7:$D$200,2,FALSE)</f>
        <v>0</v>
      </c>
      <c r="E103" s="100">
        <f>VLOOKUP($C103,'Équipes 2e cycle'!$A$7:$D$200,3,FALSE)</f>
        <v>0</v>
      </c>
      <c r="F103" s="100">
        <f>VLOOKUP($C103,'Équipes 2e cycle'!$A$7:$D$200,4,FALSE)</f>
        <v>0</v>
      </c>
      <c r="G103" s="101">
        <f>LARGE('Pointage 2e cycle'!$V$13:$V$200,B103)</f>
        <v>1E-06</v>
      </c>
    </row>
    <row r="104" spans="2:7" ht="19.5" customHeight="1" thickBot="1">
      <c r="B104" s="102">
        <v>100</v>
      </c>
      <c r="C104" s="103">
        <f>VLOOKUP(G104,'Pointage 2e cycle'!$A$13:$V$200,3,FALSE)</f>
        <v>100</v>
      </c>
      <c r="D104" s="104">
        <f>VLOOKUP($C104,'Équipes 2e cycle'!$A$7:$D$200,2,FALSE)</f>
        <v>0</v>
      </c>
      <c r="E104" s="104">
        <f>VLOOKUP($C104,'Équipes 2e cycle'!$A$7:$D$200,3,FALSE)</f>
        <v>0</v>
      </c>
      <c r="F104" s="104">
        <f>VLOOKUP($C104,'Équipes 2e cycle'!$A$7:$D$200,4,FALSE)</f>
        <v>0</v>
      </c>
      <c r="G104" s="105">
        <f>LARGE('Pointage 2e cycle'!$V$13:$V$200,B104)</f>
        <v>0</v>
      </c>
    </row>
  </sheetData>
  <sheetProtection algorithmName="SHA-512" hashValue="nXFaDe9PPqDJ96/4w3oxcEjUGwdOTMJIO8KTrsIt9a0R+Vk/gOiEdomtud1deli4fH8UUe2W2Opa1FFnENA6xA==" saltValue="0eVEbeerh+wlhu0PX80VmQ==" spinCount="100000" sheet="1" objects="1" scenarios="1"/>
  <mergeCells count="14">
    <mergeCell ref="J100:J102"/>
    <mergeCell ref="L100:L102"/>
    <mergeCell ref="J88:J90"/>
    <mergeCell ref="L88:L90"/>
    <mergeCell ref="J91:J93"/>
    <mergeCell ref="L91:L93"/>
    <mergeCell ref="J97:J99"/>
    <mergeCell ref="L97:L99"/>
    <mergeCell ref="B1:G1"/>
    <mergeCell ref="B2:G2"/>
    <mergeCell ref="J79:J81"/>
    <mergeCell ref="L79:L81"/>
    <mergeCell ref="J82:J84"/>
    <mergeCell ref="L82:L84"/>
  </mergeCells>
  <conditionalFormatting sqref="C5:C73">
    <cfRule type="duplicateValues" priority="6" dxfId="0">
      <formula>AND(COUNTIF($C$5:$C$73,C5)&gt;1,NOT(ISBLANK(C5)))</formula>
    </cfRule>
  </conditionalFormatting>
  <conditionalFormatting sqref="C74">
    <cfRule type="duplicateValues" priority="5" dxfId="0">
      <formula>AND(COUNTIF($C$74:$C$74,C74)&gt;1,NOT(ISBLANK(C74)))</formula>
    </cfRule>
  </conditionalFormatting>
  <conditionalFormatting sqref="C75:C83 C101">
    <cfRule type="duplicateValues" priority="4" dxfId="0">
      <formula>AND(COUNTIF($C$75:$C$83,C75)+COUNTIF($C$101:$C$101,C75)&gt;1,NOT(ISBLANK(C75)))</formula>
    </cfRule>
  </conditionalFormatting>
  <conditionalFormatting sqref="C84:C100">
    <cfRule type="duplicateValues" priority="3" dxfId="0">
      <formula>AND(COUNTIF($C$84:$C$100,C84)&gt;1,NOT(ISBLANK(C84)))</formula>
    </cfRule>
  </conditionalFormatting>
  <conditionalFormatting sqref="C102:C103">
    <cfRule type="duplicateValues" priority="1" dxfId="0">
      <formula>AND(COUNTIF($C$102:$C$103,C102)&gt;1,NOT(ISBLANK(C102)))</formula>
    </cfRule>
  </conditionalFormatting>
  <conditionalFormatting sqref="C104">
    <cfRule type="duplicateValues" priority="2" dxfId="0">
      <formula>AND(COUNTIF($C$104:$C$104,C104)&gt;1,NOT(ISBLANK(C104)))</formula>
    </cfRule>
  </conditionalFormatting>
  <printOptions/>
  <pageMargins left="0.25" right="0.25" top="0.75" bottom="0.75" header="0.3" footer="0.3"/>
  <pageSetup fitToHeight="0" fitToWidth="1" horizontalDpi="600" verticalDpi="600" orientation="landscape" scale="80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BD90FBF1CE354459A06C055170AD682" ma:contentTypeVersion="14" ma:contentTypeDescription="Crée un document." ma:contentTypeScope="" ma:versionID="14842b6c2f4fef52cc04e9d3ded244b6">
  <xsd:schema xmlns:xsd="http://www.w3.org/2001/XMLSchema" xmlns:xs="http://www.w3.org/2001/XMLSchema" xmlns:p="http://schemas.microsoft.com/office/2006/metadata/properties" xmlns:ns2="dccb84a8-50ad-4bdd-8723-b3f01e4e8ca0" xmlns:ns3="d3ba748b-eadf-43c2-b4a4-06bc211162c6" targetNamespace="http://schemas.microsoft.com/office/2006/metadata/properties" ma:root="true" ma:fieldsID="0dd3b9f99237385362ed721993c4126f" ns2:_="" ns3:_="">
    <xsd:import namespace="dccb84a8-50ad-4bdd-8723-b3f01e4e8ca0"/>
    <xsd:import namespace="d3ba748b-eadf-43c2-b4a4-06bc211162c6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MediaLengthInSeconds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cb84a8-50ad-4bdd-8723-b3f01e4e8ca0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eur d’ID de document" ma:description="Valeur de l’ID de document affecté à cet élément." ma:indexed="true" ma:internalName="_dlc_DocId" ma:readOnly="true">
      <xsd:simpleType>
        <xsd:restriction base="dms:Text"/>
      </xsd:simpleType>
    </xsd:element>
    <xsd:element name="_dlc_DocIdUrl" ma:index="9" nillable="true" ma:displayName="ID de document" ma:description="Lien permanent vers ce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21" nillable="true" ma:displayName="Taxonomy Catch All Column" ma:hidden="true" ma:list="{b9f45cee-2931-4167-895a-82b5d285c7ce}" ma:internalName="TaxCatchAll" ma:showField="CatchAllData" ma:web="dccb84a8-50ad-4bdd-8723-b3f01e4e8ca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3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4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ba748b-eadf-43c2-b4a4-06bc211162c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dexed="true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Balises d’images" ma:readOnly="false" ma:fieldId="{5cf76f15-5ced-4ddc-b409-7134ff3c332f}" ma:taxonomyMulti="true" ma:sspId="9c078f0b-2305-4889-8198-ee398ad9d40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dccb84a8-50ad-4bdd-8723-b3f01e4e8ca0">QC6VWSTSPE23-1082571104-223145</_dlc_DocId>
    <_dlc_DocIdUrl xmlns="dccb84a8-50ad-4bdd-8723-b3f01e4e8ca0">
      <Url>https://reseautechnoscience.sharepoint.com/sites/Serveur_R/_layouts/15/DocIdRedir.aspx?ID=QC6VWSTSPE23-1082571104-223145</Url>
      <Description>QC6VWSTSPE23-1082571104-223145</Description>
    </_dlc_DocIdUrl>
    <lcf76f155ced4ddcb4097134ff3c332f xmlns="d3ba748b-eadf-43c2-b4a4-06bc211162c6">
      <Terms xmlns="http://schemas.microsoft.com/office/infopath/2007/PartnerControls"/>
    </lcf76f155ced4ddcb4097134ff3c332f>
    <TaxCatchAll xmlns="dccb84a8-50ad-4bdd-8723-b3f01e4e8ca0" xsi:nil="true"/>
  </documentManagement>
</p:properties>
</file>

<file path=customXml/itemProps1.xml><?xml version="1.0" encoding="utf-8"?>
<ds:datastoreItem xmlns:ds="http://schemas.openxmlformats.org/officeDocument/2006/customXml" ds:itemID="{7784963F-5D24-46A3-BBE9-36C89193DA2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37B8B4-7B65-40FC-9A7D-E01E2C354802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079DA121-3F17-4A68-9C9B-C858911E8C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ccb84a8-50ad-4bdd-8723-b3f01e4e8ca0"/>
    <ds:schemaRef ds:uri="d3ba748b-eadf-43c2-b4a4-06bc211162c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AFE0A221-3FD7-4CB9-A812-909CBD238FB0}">
  <ds:schemaRefs>
    <ds:schemaRef ds:uri="http://schemas.microsoft.com/office/infopath/2007/PartnerControls"/>
    <ds:schemaRef ds:uri="http://purl.org/dc/elements/1.1/"/>
    <ds:schemaRef ds:uri="d3ba748b-eadf-43c2-b4a4-06bc211162c6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dccb84a8-50ad-4bdd-8723-b3f01e4e8ca0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Isabelle Bolduc</dc:creator>
  <cp:keywords/>
  <dc:description/>
  <cp:lastModifiedBy>Sara Gosselin</cp:lastModifiedBy>
  <dcterms:created xsi:type="dcterms:W3CDTF">2015-01-18T20:23:58Z</dcterms:created>
  <dcterms:modified xsi:type="dcterms:W3CDTF">2024-01-23T17:00:13Z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0x0101002BD90FBF1CE354459A06C055170AD682</vt:lpwstr>
  </property>
  <property fmtid="{D5CDD505-2E9C-101B-9397-08002B2CF9AE}" pid="3" name="_dlc_DocIdItemGuid">
    <vt:lpwstr>b13911fa-906d-5c50-b560-897326fe9c22</vt:lpwstr>
  </property>
</Properties>
</file>