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reseautechnoscience.sharepoint.com/sites/Serveur_R/Documents/P_Serveur_R/A10- Programmes Réseau - Projets/B03- Défi génie inventif/C00- Cahier des charges et annexes/"/>
    </mc:Choice>
  </mc:AlternateContent>
  <xr:revisionPtr revIDLastSave="58" documentId="8_{BDA37212-5DC0-4853-BB7C-FDC074EA02DB}" xr6:coauthVersionLast="47" xr6:coauthVersionMax="47" xr10:uidLastSave="{E8DAFBA8-E646-46B0-B2F8-80CDDEFBE1CD}"/>
  <bookViews>
    <workbookView xWindow="-120" yWindow="-120" windowWidth="38640" windowHeight="21240" tabRatio="877" xr2:uid="{00000000-000D-0000-FFFF-FFFF00000000}"/>
  </bookViews>
  <sheets>
    <sheet name="Mode d'emploi" sheetId="3" r:id="rId1"/>
    <sheet name="Rapport écrit 1er cycle" sheetId="2" r:id="rId2"/>
    <sheet name="Pointage 1er cycle" sheetId="1" r:id="rId3"/>
    <sheet name="Résultats préliminaires 1er cy." sheetId="5" r:id="rId4"/>
    <sheet name="Classement 1er cycle" sheetId="10" r:id="rId5"/>
    <sheet name="Rapport écrit 2e cycle" sheetId="12" r:id="rId6"/>
    <sheet name="Pointage 2e cycle" sheetId="13" r:id="rId7"/>
    <sheet name="Résultats préliminaires 2e cyc." sheetId="14" r:id="rId8"/>
    <sheet name="Classement 2e cycle" sheetId="1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13" l="1"/>
  <c r="H61" i="13"/>
  <c r="L61" i="13" s="1"/>
  <c r="B61" i="13"/>
  <c r="B54" i="14" s="1"/>
  <c r="K60" i="13"/>
  <c r="H60" i="13"/>
  <c r="L60" i="13" s="1"/>
  <c r="B60" i="13"/>
  <c r="B53" i="14" s="1"/>
  <c r="K59" i="13"/>
  <c r="H59" i="13"/>
  <c r="B59" i="13"/>
  <c r="B52" i="14" s="1"/>
  <c r="K58" i="13"/>
  <c r="H58" i="13"/>
  <c r="L58" i="13" s="1"/>
  <c r="E58" i="13"/>
  <c r="B58" i="13"/>
  <c r="B51" i="14" s="1"/>
  <c r="K57" i="13"/>
  <c r="H57" i="13"/>
  <c r="B57" i="13"/>
  <c r="B50" i="14" s="1"/>
  <c r="K56" i="13"/>
  <c r="H56" i="13"/>
  <c r="B56" i="13"/>
  <c r="K55" i="13"/>
  <c r="H55" i="13"/>
  <c r="B55" i="13"/>
  <c r="B48" i="14" s="1"/>
  <c r="K54" i="13"/>
  <c r="H54" i="13"/>
  <c r="L54" i="13" s="1"/>
  <c r="B54" i="13"/>
  <c r="B47" i="14" s="1"/>
  <c r="K53" i="13"/>
  <c r="H53" i="13"/>
  <c r="L53" i="13" s="1"/>
  <c r="B53" i="13"/>
  <c r="B46" i="14" s="1"/>
  <c r="K52" i="13"/>
  <c r="H52" i="13"/>
  <c r="B52" i="13"/>
  <c r="K51" i="13"/>
  <c r="H51" i="13"/>
  <c r="B51" i="13"/>
  <c r="B44" i="14" s="1"/>
  <c r="K50" i="13"/>
  <c r="L50" i="13" s="1"/>
  <c r="H50" i="13"/>
  <c r="B50" i="13"/>
  <c r="B43" i="14" s="1"/>
  <c r="M49" i="13"/>
  <c r="K49" i="13"/>
  <c r="H49" i="13"/>
  <c r="L49" i="13" s="1"/>
  <c r="B49" i="13"/>
  <c r="B42" i="14" s="1"/>
  <c r="K48" i="13"/>
  <c r="H48" i="13"/>
  <c r="L48" i="13" s="1"/>
  <c r="B48" i="13"/>
  <c r="C48" i="13" s="1"/>
  <c r="K47" i="13"/>
  <c r="H47" i="13"/>
  <c r="B47" i="13"/>
  <c r="B40" i="14" s="1"/>
  <c r="M46" i="13"/>
  <c r="K46" i="13"/>
  <c r="L46" i="13" s="1"/>
  <c r="H46" i="13"/>
  <c r="E46" i="13"/>
  <c r="B46" i="13"/>
  <c r="B39" i="14" s="1"/>
  <c r="K45" i="13"/>
  <c r="H45" i="13"/>
  <c r="E45" i="13"/>
  <c r="B45" i="13"/>
  <c r="K44" i="13"/>
  <c r="H44" i="13"/>
  <c r="B44" i="13"/>
  <c r="C44" i="13" s="1"/>
  <c r="L43" i="13"/>
  <c r="K43" i="13"/>
  <c r="H43" i="13"/>
  <c r="B43" i="13"/>
  <c r="D43" i="13" s="1"/>
  <c r="K42" i="13"/>
  <c r="H42" i="13"/>
  <c r="E42" i="13"/>
  <c r="D42" i="13"/>
  <c r="C42" i="13"/>
  <c r="B42" i="13"/>
  <c r="B35" i="14" s="1"/>
  <c r="L41" i="13"/>
  <c r="K41" i="13"/>
  <c r="H41" i="13"/>
  <c r="B41" i="13"/>
  <c r="M41" i="13" s="1"/>
  <c r="K40" i="13"/>
  <c r="L40" i="13" s="1"/>
  <c r="H40" i="13"/>
  <c r="C40" i="13"/>
  <c r="B40" i="13"/>
  <c r="D40" i="13" s="1"/>
  <c r="K39" i="13"/>
  <c r="H39" i="13"/>
  <c r="L39" i="13" s="1"/>
  <c r="B39" i="13"/>
  <c r="M39" i="13" s="1"/>
  <c r="K38" i="13"/>
  <c r="H38" i="13"/>
  <c r="L38" i="13" s="1"/>
  <c r="B38" i="13"/>
  <c r="D38" i="13" s="1"/>
  <c r="L37" i="13"/>
  <c r="K37" i="13"/>
  <c r="H37" i="13"/>
  <c r="B37" i="13"/>
  <c r="M37" i="13" s="1"/>
  <c r="L36" i="13"/>
  <c r="K36" i="13"/>
  <c r="H36" i="13"/>
  <c r="C36" i="13"/>
  <c r="B36" i="13"/>
  <c r="D36" i="13" s="1"/>
  <c r="M35" i="13"/>
  <c r="K35" i="13"/>
  <c r="H35" i="13"/>
  <c r="L35" i="13" s="1"/>
  <c r="C35" i="13"/>
  <c r="B35" i="13"/>
  <c r="B28" i="14" s="1"/>
  <c r="K34" i="13"/>
  <c r="H34" i="13"/>
  <c r="B34" i="13"/>
  <c r="B27" i="14" s="1"/>
  <c r="K33" i="13"/>
  <c r="H33" i="13"/>
  <c r="L33" i="13" s="1"/>
  <c r="D33" i="13"/>
  <c r="B33" i="13"/>
  <c r="B26" i="14" s="1"/>
  <c r="K32" i="13"/>
  <c r="H32" i="13"/>
  <c r="B32" i="13"/>
  <c r="B25" i="14" s="1"/>
  <c r="M31" i="13"/>
  <c r="K31" i="13"/>
  <c r="L31" i="13" s="1"/>
  <c r="H31" i="13"/>
  <c r="E31" i="13"/>
  <c r="B31" i="13"/>
  <c r="B24" i="14" s="1"/>
  <c r="K30" i="13"/>
  <c r="H30" i="13"/>
  <c r="B30" i="13"/>
  <c r="B23" i="14" s="1"/>
  <c r="L29" i="13"/>
  <c r="K29" i="13"/>
  <c r="H29" i="13"/>
  <c r="D29" i="13"/>
  <c r="B29" i="13"/>
  <c r="B22" i="14" s="1"/>
  <c r="K28" i="13"/>
  <c r="H28" i="13"/>
  <c r="L28" i="13" s="1"/>
  <c r="B28" i="13"/>
  <c r="B21" i="14" s="1"/>
  <c r="K27" i="13"/>
  <c r="H27" i="13"/>
  <c r="B27" i="13"/>
  <c r="B20" i="14" s="1"/>
  <c r="K26" i="13"/>
  <c r="H26" i="13"/>
  <c r="B26" i="13"/>
  <c r="B19" i="14" s="1"/>
  <c r="K25" i="13"/>
  <c r="H25" i="13"/>
  <c r="B25" i="13"/>
  <c r="B18" i="14" s="1"/>
  <c r="K24" i="13"/>
  <c r="H24" i="13"/>
  <c r="B24" i="13"/>
  <c r="B17" i="14" s="1"/>
  <c r="K23" i="13"/>
  <c r="H23" i="13"/>
  <c r="L23" i="13" s="1"/>
  <c r="B23" i="13"/>
  <c r="B16" i="14" s="1"/>
  <c r="K22" i="13"/>
  <c r="H22" i="13"/>
  <c r="B22" i="13"/>
  <c r="B15" i="14" s="1"/>
  <c r="K21" i="13"/>
  <c r="H21" i="13"/>
  <c r="B21" i="13"/>
  <c r="B14" i="14" s="1"/>
  <c r="K20" i="13"/>
  <c r="H20" i="13"/>
  <c r="B20" i="13"/>
  <c r="B13" i="14" s="1"/>
  <c r="K19" i="13"/>
  <c r="H19" i="13"/>
  <c r="B19" i="13"/>
  <c r="B12" i="14" s="1"/>
  <c r="K18" i="13"/>
  <c r="H18" i="13"/>
  <c r="B18" i="13"/>
  <c r="B11" i="14" s="1"/>
  <c r="K17" i="13"/>
  <c r="H17" i="13"/>
  <c r="B17" i="13"/>
  <c r="B10" i="14" s="1"/>
  <c r="K16" i="13"/>
  <c r="H16" i="13"/>
  <c r="B16" i="13"/>
  <c r="B9" i="14" s="1"/>
  <c r="K15" i="13"/>
  <c r="H15" i="13"/>
  <c r="B15" i="13"/>
  <c r="B8" i="14" s="1"/>
  <c r="K14" i="13"/>
  <c r="H14" i="13"/>
  <c r="B14" i="13"/>
  <c r="B7" i="14" s="1"/>
  <c r="K13" i="13"/>
  <c r="H13" i="13"/>
  <c r="B13" i="13"/>
  <c r="B6" i="14" s="1"/>
  <c r="K12" i="13"/>
  <c r="H12" i="13"/>
  <c r="B12" i="13"/>
  <c r="B5" i="14" s="1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M25" i="13" s="1"/>
  <c r="F19" i="12"/>
  <c r="F18" i="12"/>
  <c r="F17" i="12"/>
  <c r="F16" i="12"/>
  <c r="F15" i="12"/>
  <c r="F14" i="12"/>
  <c r="F13" i="12"/>
  <c r="F12" i="12"/>
  <c r="F11" i="12"/>
  <c r="F10" i="12"/>
  <c r="F9" i="12"/>
  <c r="F8" i="12"/>
  <c r="M13" i="13" s="1"/>
  <c r="F7" i="12"/>
  <c r="F6" i="12"/>
  <c r="B35" i="5"/>
  <c r="B41" i="5"/>
  <c r="B42" i="5"/>
  <c r="B43" i="5"/>
  <c r="B49" i="5"/>
  <c r="B51" i="5"/>
  <c r="B53" i="5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B42" i="1"/>
  <c r="C42" i="1" s="1"/>
  <c r="H42" i="1"/>
  <c r="L42" i="1" s="1"/>
  <c r="K42" i="1"/>
  <c r="B43" i="1"/>
  <c r="C43" i="1" s="1"/>
  <c r="H43" i="1"/>
  <c r="L43" i="1" s="1"/>
  <c r="K43" i="1"/>
  <c r="B44" i="1"/>
  <c r="M44" i="1" s="1"/>
  <c r="D44" i="1"/>
  <c r="H44" i="1"/>
  <c r="L44" i="1" s="1"/>
  <c r="K44" i="1"/>
  <c r="B45" i="1"/>
  <c r="D45" i="1" s="1"/>
  <c r="H45" i="1"/>
  <c r="L45" i="1" s="1"/>
  <c r="K45" i="1"/>
  <c r="B46" i="1"/>
  <c r="C46" i="1" s="1"/>
  <c r="H46" i="1"/>
  <c r="L46" i="1" s="1"/>
  <c r="K46" i="1"/>
  <c r="B47" i="1"/>
  <c r="C47" i="1" s="1"/>
  <c r="E47" i="1"/>
  <c r="H47" i="1"/>
  <c r="L47" i="1" s="1"/>
  <c r="K47" i="1"/>
  <c r="M47" i="1"/>
  <c r="B48" i="1"/>
  <c r="C48" i="1" s="1"/>
  <c r="H48" i="1"/>
  <c r="L48" i="1" s="1"/>
  <c r="K48" i="1"/>
  <c r="M48" i="1"/>
  <c r="B49" i="1"/>
  <c r="D49" i="1" s="1"/>
  <c r="H49" i="1"/>
  <c r="L49" i="1" s="1"/>
  <c r="K49" i="1"/>
  <c r="B50" i="1"/>
  <c r="C50" i="1" s="1"/>
  <c r="H50" i="1"/>
  <c r="K50" i="1"/>
  <c r="B51" i="1"/>
  <c r="C51" i="1" s="1"/>
  <c r="H51" i="1"/>
  <c r="L51" i="1" s="1"/>
  <c r="K51" i="1"/>
  <c r="B52" i="1"/>
  <c r="D52" i="1" s="1"/>
  <c r="C52" i="1"/>
  <c r="E52" i="1"/>
  <c r="H52" i="1"/>
  <c r="L52" i="1" s="1"/>
  <c r="K52" i="1"/>
  <c r="M52" i="1"/>
  <c r="B53" i="1"/>
  <c r="D53" i="1" s="1"/>
  <c r="C53" i="1"/>
  <c r="H53" i="1"/>
  <c r="K53" i="1"/>
  <c r="B54" i="1"/>
  <c r="C54" i="1" s="1"/>
  <c r="H54" i="1"/>
  <c r="L54" i="1" s="1"/>
  <c r="K54" i="1"/>
  <c r="B55" i="1"/>
  <c r="C55" i="1" s="1"/>
  <c r="E55" i="1"/>
  <c r="H55" i="1"/>
  <c r="K55" i="1"/>
  <c r="L55" i="1" s="1"/>
  <c r="M55" i="1"/>
  <c r="B56" i="1"/>
  <c r="C56" i="1" s="1"/>
  <c r="E56" i="1"/>
  <c r="H56" i="1"/>
  <c r="L56" i="1" s="1"/>
  <c r="K56" i="1"/>
  <c r="M56" i="1"/>
  <c r="B57" i="1"/>
  <c r="D57" i="1" s="1"/>
  <c r="H57" i="1"/>
  <c r="L57" i="1" s="1"/>
  <c r="K57" i="1"/>
  <c r="B58" i="1"/>
  <c r="C58" i="1" s="1"/>
  <c r="H58" i="1"/>
  <c r="K58" i="1"/>
  <c r="B59" i="1"/>
  <c r="C59" i="1" s="1"/>
  <c r="H59" i="1"/>
  <c r="K59" i="1"/>
  <c r="L59" i="1"/>
  <c r="B60" i="1"/>
  <c r="C60" i="1"/>
  <c r="D60" i="1"/>
  <c r="E60" i="1"/>
  <c r="H60" i="1"/>
  <c r="K60" i="1"/>
  <c r="L60" i="1" s="1"/>
  <c r="M60" i="1"/>
  <c r="B61" i="1"/>
  <c r="D61" i="1" s="1"/>
  <c r="C61" i="1"/>
  <c r="H61" i="1"/>
  <c r="K61" i="1"/>
  <c r="B45" i="5" l="1"/>
  <c r="B37" i="5"/>
  <c r="E44" i="1"/>
  <c r="B52" i="5"/>
  <c r="B44" i="5"/>
  <c r="B36" i="5"/>
  <c r="B54" i="5"/>
  <c r="D13" i="13"/>
  <c r="L18" i="13"/>
  <c r="M29" i="13"/>
  <c r="C33" i="13"/>
  <c r="L34" i="13"/>
  <c r="D37" i="13"/>
  <c r="C43" i="13"/>
  <c r="L47" i="13"/>
  <c r="L52" i="13"/>
  <c r="C54" i="13"/>
  <c r="C55" i="13"/>
  <c r="E57" i="13"/>
  <c r="M50" i="13"/>
  <c r="D54" i="13"/>
  <c r="D55" i="13"/>
  <c r="L57" i="13"/>
  <c r="C45" i="1"/>
  <c r="C44" i="1"/>
  <c r="B50" i="5"/>
  <c r="C29" i="13"/>
  <c r="L30" i="13"/>
  <c r="E33" i="13"/>
  <c r="D39" i="13"/>
  <c r="L45" i="13"/>
  <c r="E54" i="13"/>
  <c r="C50" i="13"/>
  <c r="C51" i="13"/>
  <c r="E53" i="13"/>
  <c r="L55" i="13"/>
  <c r="M57" i="13"/>
  <c r="M58" i="13"/>
  <c r="L53" i="1"/>
  <c r="L50" i="1"/>
  <c r="B48" i="5"/>
  <c r="B40" i="5"/>
  <c r="E29" i="13"/>
  <c r="D35" i="13"/>
  <c r="D41" i="13"/>
  <c r="D50" i="13"/>
  <c r="D51" i="13"/>
  <c r="E48" i="1"/>
  <c r="B47" i="5"/>
  <c r="B39" i="5"/>
  <c r="D25" i="13"/>
  <c r="C31" i="13"/>
  <c r="L32" i="13"/>
  <c r="E35" i="13"/>
  <c r="C38" i="13"/>
  <c r="L42" i="13"/>
  <c r="C46" i="13"/>
  <c r="C47" i="13"/>
  <c r="E50" i="13"/>
  <c r="L56" i="13"/>
  <c r="C58" i="13"/>
  <c r="C59" i="13"/>
  <c r="L61" i="1"/>
  <c r="L58" i="1"/>
  <c r="D55" i="1"/>
  <c r="B46" i="5"/>
  <c r="B38" i="5"/>
  <c r="D31" i="13"/>
  <c r="M33" i="13"/>
  <c r="M42" i="13"/>
  <c r="L44" i="13"/>
  <c r="D46" i="13"/>
  <c r="D47" i="13"/>
  <c r="E49" i="13"/>
  <c r="L51" i="13"/>
  <c r="M53" i="13"/>
  <c r="M54" i="13"/>
  <c r="D58" i="13"/>
  <c r="L59" i="13"/>
  <c r="M15" i="13"/>
  <c r="M19" i="13"/>
  <c r="M23" i="13"/>
  <c r="M27" i="13"/>
  <c r="C21" i="13"/>
  <c r="M21" i="13"/>
  <c r="L17" i="13"/>
  <c r="L20" i="13"/>
  <c r="L13" i="13"/>
  <c r="L21" i="13"/>
  <c r="F14" i="14" s="1"/>
  <c r="C17" i="13"/>
  <c r="D21" i="13"/>
  <c r="M17" i="13"/>
  <c r="D17" i="13"/>
  <c r="C13" i="13"/>
  <c r="L16" i="13"/>
  <c r="L19" i="13"/>
  <c r="F12" i="14" s="1"/>
  <c r="L22" i="13"/>
  <c r="F15" i="14" s="1"/>
  <c r="L27" i="13"/>
  <c r="L12" i="13"/>
  <c r="L15" i="13"/>
  <c r="L26" i="13"/>
  <c r="F19" i="14" s="1"/>
  <c r="L14" i="13"/>
  <c r="L24" i="13"/>
  <c r="F17" i="14" s="1"/>
  <c r="L25" i="13"/>
  <c r="F18" i="14" s="1"/>
  <c r="E13" i="13"/>
  <c r="C15" i="13"/>
  <c r="E17" i="13"/>
  <c r="C19" i="13"/>
  <c r="E21" i="13"/>
  <c r="C23" i="13"/>
  <c r="E25" i="13"/>
  <c r="C27" i="13"/>
  <c r="D15" i="13"/>
  <c r="D19" i="13"/>
  <c r="D23" i="13"/>
  <c r="D27" i="13"/>
  <c r="E15" i="13"/>
  <c r="E19" i="13"/>
  <c r="E23" i="13"/>
  <c r="C25" i="13"/>
  <c r="E27" i="13"/>
  <c r="F21" i="14"/>
  <c r="F7" i="14"/>
  <c r="D56" i="13"/>
  <c r="B49" i="14"/>
  <c r="C56" i="13"/>
  <c r="M56" i="13"/>
  <c r="E56" i="13"/>
  <c r="C12" i="13"/>
  <c r="C5" i="14" s="1"/>
  <c r="C14" i="13"/>
  <c r="C16" i="13"/>
  <c r="C18" i="13"/>
  <c r="C20" i="13"/>
  <c r="C22" i="13"/>
  <c r="C24" i="13"/>
  <c r="C26" i="13"/>
  <c r="C28" i="13"/>
  <c r="C21" i="14" s="1"/>
  <c r="C30" i="13"/>
  <c r="C32" i="13"/>
  <c r="C34" i="13"/>
  <c r="E37" i="13"/>
  <c r="E39" i="13"/>
  <c r="E41" i="13"/>
  <c r="F53" i="14"/>
  <c r="F13" i="14"/>
  <c r="F23" i="14"/>
  <c r="D12" i="13"/>
  <c r="D5" i="14" s="1"/>
  <c r="F6" i="14"/>
  <c r="D14" i="13"/>
  <c r="F8" i="14"/>
  <c r="D16" i="13"/>
  <c r="F10" i="14"/>
  <c r="D18" i="13"/>
  <c r="D20" i="13"/>
  <c r="D22" i="13"/>
  <c r="F16" i="14"/>
  <c r="D24" i="13"/>
  <c r="D26" i="13"/>
  <c r="D28" i="13"/>
  <c r="F22" i="14"/>
  <c r="D30" i="13"/>
  <c r="F24" i="14"/>
  <c r="D32" i="13"/>
  <c r="F26" i="14"/>
  <c r="D34" i="13"/>
  <c r="F28" i="14"/>
  <c r="B37" i="14"/>
  <c r="D44" i="13"/>
  <c r="M44" i="13"/>
  <c r="E44" i="13"/>
  <c r="D52" i="13"/>
  <c r="C52" i="13"/>
  <c r="B45" i="14"/>
  <c r="M52" i="13"/>
  <c r="E52" i="13"/>
  <c r="F11" i="14"/>
  <c r="F25" i="14"/>
  <c r="F27" i="14"/>
  <c r="F42" i="14"/>
  <c r="E12" i="13"/>
  <c r="E5" i="14" s="1"/>
  <c r="M12" i="13"/>
  <c r="E14" i="13"/>
  <c r="M14" i="13"/>
  <c r="E16" i="13"/>
  <c r="E9" i="14" s="1"/>
  <c r="M16" i="13"/>
  <c r="E18" i="13"/>
  <c r="M18" i="13"/>
  <c r="E20" i="13"/>
  <c r="E13" i="14" s="1"/>
  <c r="M20" i="13"/>
  <c r="E22" i="13"/>
  <c r="M22" i="13"/>
  <c r="E24" i="13"/>
  <c r="E17" i="14" s="1"/>
  <c r="M24" i="13"/>
  <c r="E26" i="13"/>
  <c r="M26" i="13"/>
  <c r="E28" i="13"/>
  <c r="E23" i="14" s="1"/>
  <c r="M28" i="13"/>
  <c r="E30" i="13"/>
  <c r="M30" i="13"/>
  <c r="E32" i="13"/>
  <c r="M32" i="13"/>
  <c r="E34" i="13"/>
  <c r="M34" i="13"/>
  <c r="B29" i="14"/>
  <c r="M36" i="13"/>
  <c r="E36" i="13"/>
  <c r="C37" i="13"/>
  <c r="B30" i="14"/>
  <c r="M38" i="13"/>
  <c r="E38" i="13"/>
  <c r="B31" i="14"/>
  <c r="C39" i="13"/>
  <c r="B32" i="14"/>
  <c r="B33" i="14"/>
  <c r="M40" i="13"/>
  <c r="E40" i="13"/>
  <c r="C41" i="13"/>
  <c r="B34" i="14"/>
  <c r="F35" i="14"/>
  <c r="M43" i="13"/>
  <c r="E43" i="13"/>
  <c r="B36" i="14"/>
  <c r="B38" i="14"/>
  <c r="C45" i="13"/>
  <c r="D45" i="13"/>
  <c r="M45" i="13"/>
  <c r="D48" i="13"/>
  <c r="B41" i="14"/>
  <c r="M48" i="13"/>
  <c r="E48" i="13"/>
  <c r="F40" i="14"/>
  <c r="D49" i="13"/>
  <c r="F44" i="14"/>
  <c r="D53" i="13"/>
  <c r="F48" i="14"/>
  <c r="D57" i="13"/>
  <c r="F52" i="14"/>
  <c r="E60" i="13"/>
  <c r="M60" i="13"/>
  <c r="D61" i="13"/>
  <c r="E61" i="13"/>
  <c r="M61" i="13"/>
  <c r="F46" i="14"/>
  <c r="F50" i="14"/>
  <c r="D59" i="13"/>
  <c r="C60" i="13"/>
  <c r="F54" i="14"/>
  <c r="F39" i="14"/>
  <c r="E47" i="13"/>
  <c r="M47" i="13"/>
  <c r="C49" i="13"/>
  <c r="F43" i="14"/>
  <c r="E51" i="13"/>
  <c r="M51" i="13"/>
  <c r="C53" i="13"/>
  <c r="F47" i="14"/>
  <c r="E55" i="13"/>
  <c r="M55" i="13"/>
  <c r="C57" i="13"/>
  <c r="F51" i="14"/>
  <c r="E59" i="13"/>
  <c r="M59" i="13"/>
  <c r="D60" i="13"/>
  <c r="C61" i="13"/>
  <c r="D56" i="1"/>
  <c r="D48" i="1"/>
  <c r="D47" i="1"/>
  <c r="M59" i="1"/>
  <c r="E59" i="1"/>
  <c r="C57" i="1"/>
  <c r="M51" i="1"/>
  <c r="E51" i="1"/>
  <c r="C49" i="1"/>
  <c r="M43" i="1"/>
  <c r="E43" i="1"/>
  <c r="D59" i="1"/>
  <c r="D51" i="1"/>
  <c r="D43" i="1"/>
  <c r="E42" i="1"/>
  <c r="M58" i="1"/>
  <c r="E58" i="1"/>
  <c r="E54" i="1"/>
  <c r="M50" i="1"/>
  <c r="E50" i="1"/>
  <c r="M46" i="1"/>
  <c r="E46" i="1"/>
  <c r="M42" i="1"/>
  <c r="M61" i="1"/>
  <c r="E61" i="1"/>
  <c r="D58" i="1"/>
  <c r="M57" i="1"/>
  <c r="E57" i="1"/>
  <c r="D54" i="1"/>
  <c r="M53" i="1"/>
  <c r="E53" i="1"/>
  <c r="D50" i="1"/>
  <c r="M49" i="1"/>
  <c r="E49" i="1"/>
  <c r="D46" i="1"/>
  <c r="M45" i="1"/>
  <c r="E45" i="1"/>
  <c r="D42" i="1"/>
  <c r="M54" i="1"/>
  <c r="C19" i="14" l="1"/>
  <c r="C13" i="14"/>
  <c r="C11" i="14"/>
  <c r="F9" i="14"/>
  <c r="L11" i="13"/>
  <c r="O18" i="13" s="1"/>
  <c r="A18" i="13" s="1"/>
  <c r="C14" i="14"/>
  <c r="C8" i="14"/>
  <c r="D19" i="14"/>
  <c r="D14" i="14"/>
  <c r="C18" i="14"/>
  <c r="D48" i="14"/>
  <c r="D18" i="14"/>
  <c r="C16" i="14"/>
  <c r="D13" i="14"/>
  <c r="C10" i="14"/>
  <c r="D7" i="14"/>
  <c r="D22" i="14"/>
  <c r="D17" i="14"/>
  <c r="D15" i="14"/>
  <c r="D12" i="14"/>
  <c r="D9" i="14"/>
  <c r="D8" i="14"/>
  <c r="D10" i="14"/>
  <c r="D39" i="14"/>
  <c r="D16" i="14"/>
  <c r="D11" i="14"/>
  <c r="D6" i="14"/>
  <c r="D20" i="14"/>
  <c r="C43" i="14"/>
  <c r="C27" i="14"/>
  <c r="C35" i="14"/>
  <c r="D27" i="14"/>
  <c r="D26" i="14"/>
  <c r="C26" i="14"/>
  <c r="C24" i="14"/>
  <c r="C54" i="14"/>
  <c r="C50" i="14"/>
  <c r="D35" i="14"/>
  <c r="E47" i="14"/>
  <c r="C28" i="14"/>
  <c r="C53" i="14"/>
  <c r="C52" i="14"/>
  <c r="C46" i="14"/>
  <c r="C44" i="14"/>
  <c r="C42" i="14"/>
  <c r="C25" i="14"/>
  <c r="C51" i="14"/>
  <c r="C39" i="14"/>
  <c r="C23" i="14"/>
  <c r="C40" i="14"/>
  <c r="C47" i="14"/>
  <c r="C48" i="14"/>
  <c r="D44" i="14"/>
  <c r="D47" i="14"/>
  <c r="C22" i="14"/>
  <c r="O27" i="13"/>
  <c r="A27" i="13" s="1"/>
  <c r="F20" i="14"/>
  <c r="F5" i="14"/>
  <c r="D54" i="14"/>
  <c r="D46" i="14"/>
  <c r="D52" i="14"/>
  <c r="D42" i="14"/>
  <c r="D28" i="14"/>
  <c r="D24" i="14"/>
  <c r="D43" i="14"/>
  <c r="D50" i="14"/>
  <c r="D40" i="14"/>
  <c r="D25" i="14"/>
  <c r="O24" i="13"/>
  <c r="A24" i="13" s="1"/>
  <c r="O58" i="13"/>
  <c r="O40" i="13"/>
  <c r="A40" i="13" s="1"/>
  <c r="E14" i="14"/>
  <c r="E6" i="14"/>
  <c r="C20" i="14"/>
  <c r="E16" i="14"/>
  <c r="C12" i="14"/>
  <c r="E8" i="14"/>
  <c r="C17" i="14"/>
  <c r="C9" i="14"/>
  <c r="E51" i="14"/>
  <c r="E19" i="14"/>
  <c r="E15" i="14"/>
  <c r="E11" i="14"/>
  <c r="E7" i="14"/>
  <c r="E18" i="14"/>
  <c r="E10" i="14"/>
  <c r="C6" i="14"/>
  <c r="C15" i="14"/>
  <c r="C7" i="14"/>
  <c r="E39" i="14"/>
  <c r="E20" i="14"/>
  <c r="E12" i="14"/>
  <c r="D51" i="14"/>
  <c r="E30" i="14"/>
  <c r="D30" i="14"/>
  <c r="C30" i="14"/>
  <c r="F30" i="14"/>
  <c r="F29" i="14"/>
  <c r="E29" i="14"/>
  <c r="D29" i="14"/>
  <c r="C29" i="14"/>
  <c r="E28" i="14"/>
  <c r="C32" i="14"/>
  <c r="F32" i="14"/>
  <c r="E32" i="14"/>
  <c r="D32" i="14"/>
  <c r="E41" i="14"/>
  <c r="D41" i="14"/>
  <c r="C41" i="14"/>
  <c r="F41" i="14"/>
  <c r="E43" i="14"/>
  <c r="D31" i="14"/>
  <c r="C31" i="14"/>
  <c r="F31" i="14"/>
  <c r="E31" i="14"/>
  <c r="E50" i="14"/>
  <c r="E25" i="14"/>
  <c r="E22" i="14"/>
  <c r="D53" i="14"/>
  <c r="D21" i="14"/>
  <c r="C36" i="14"/>
  <c r="F36" i="14"/>
  <c r="E36" i="14"/>
  <c r="D36" i="14"/>
  <c r="E46" i="14"/>
  <c r="E52" i="14"/>
  <c r="E48" i="14"/>
  <c r="E44" i="14"/>
  <c r="E40" i="14"/>
  <c r="D38" i="14"/>
  <c r="C38" i="14"/>
  <c r="F38" i="14"/>
  <c r="E38" i="14"/>
  <c r="E35" i="14"/>
  <c r="E34" i="14"/>
  <c r="D34" i="14"/>
  <c r="C34" i="14"/>
  <c r="F34" i="14"/>
  <c r="F33" i="14"/>
  <c r="E33" i="14"/>
  <c r="D33" i="14"/>
  <c r="C33" i="14"/>
  <c r="E37" i="14"/>
  <c r="D37" i="14"/>
  <c r="C37" i="14"/>
  <c r="F37" i="14"/>
  <c r="E24" i="14"/>
  <c r="D23" i="14"/>
  <c r="E53" i="14"/>
  <c r="E54" i="14"/>
  <c r="E49" i="14"/>
  <c r="D49" i="14"/>
  <c r="C49" i="14"/>
  <c r="F49" i="14"/>
  <c r="E21" i="14"/>
  <c r="O25" i="13"/>
  <c r="A25" i="13" s="1"/>
  <c r="E42" i="14"/>
  <c r="E27" i="14"/>
  <c r="E45" i="14"/>
  <c r="D45" i="14"/>
  <c r="C45" i="14"/>
  <c r="F45" i="14"/>
  <c r="E26" i="14"/>
  <c r="O56" i="13"/>
  <c r="O33" i="13" l="1"/>
  <c r="A33" i="13" s="1"/>
  <c r="O28" i="13"/>
  <c r="A28" i="13" s="1"/>
  <c r="O52" i="13"/>
  <c r="O42" i="13"/>
  <c r="O39" i="13"/>
  <c r="A39" i="13" s="1"/>
  <c r="O46" i="13"/>
  <c r="O48" i="13"/>
  <c r="O12" i="13"/>
  <c r="A12" i="13" s="1"/>
  <c r="O23" i="13"/>
  <c r="A23" i="13" s="1"/>
  <c r="O22" i="13"/>
  <c r="A22" i="13" s="1"/>
  <c r="O57" i="13"/>
  <c r="O55" i="13"/>
  <c r="O43" i="13"/>
  <c r="O15" i="13"/>
  <c r="A15" i="13" s="1"/>
  <c r="O49" i="13"/>
  <c r="O34" i="13"/>
  <c r="A34" i="13" s="1"/>
  <c r="O44" i="13"/>
  <c r="O38" i="13"/>
  <c r="A38" i="13" s="1"/>
  <c r="O21" i="13"/>
  <c r="A21" i="13" s="1"/>
  <c r="O19" i="13"/>
  <c r="A19" i="13" s="1"/>
  <c r="O50" i="13"/>
  <c r="O35" i="13"/>
  <c r="A35" i="13" s="1"/>
  <c r="O13" i="13"/>
  <c r="A13" i="13" s="1"/>
  <c r="O54" i="13"/>
  <c r="O53" i="13"/>
  <c r="O26" i="13"/>
  <c r="A26" i="13" s="1"/>
  <c r="O51" i="13"/>
  <c r="O41" i="13"/>
  <c r="A41" i="13" s="1"/>
  <c r="O16" i="13"/>
  <c r="A16" i="13" s="1"/>
  <c r="O32" i="13"/>
  <c r="A32" i="13" s="1"/>
  <c r="O60" i="13"/>
  <c r="O47" i="13"/>
  <c r="O45" i="13"/>
  <c r="O29" i="13"/>
  <c r="A29" i="13" s="1"/>
  <c r="O17" i="13"/>
  <c r="A17" i="13" s="1"/>
  <c r="O14" i="13"/>
  <c r="A14" i="13" s="1"/>
  <c r="O30" i="13"/>
  <c r="A30" i="13" s="1"/>
  <c r="O37" i="13"/>
  <c r="A37" i="13" s="1"/>
  <c r="O31" i="13"/>
  <c r="A31" i="13" s="1"/>
  <c r="O20" i="13"/>
  <c r="A20" i="13" s="1"/>
  <c r="O36" i="13"/>
  <c r="A36" i="13" s="1"/>
  <c r="O61" i="13"/>
  <c r="O59" i="13"/>
  <c r="G20" i="15" l="1"/>
  <c r="C20" i="15" s="1"/>
  <c r="D20" i="15" s="1"/>
  <c r="G21" i="15"/>
  <c r="C21" i="15" s="1"/>
  <c r="F21" i="15" s="1"/>
  <c r="G32" i="15"/>
  <c r="C32" i="15" s="1"/>
  <c r="G14" i="15"/>
  <c r="C14" i="15" s="1"/>
  <c r="F14" i="15" s="1"/>
  <c r="G28" i="15"/>
  <c r="C28" i="15" s="1"/>
  <c r="F28" i="15" s="1"/>
  <c r="G25" i="15"/>
  <c r="C25" i="15" s="1"/>
  <c r="F25" i="15" s="1"/>
  <c r="G8" i="15"/>
  <c r="C8" i="15" s="1"/>
  <c r="F8" i="15" s="1"/>
  <c r="G7" i="15"/>
  <c r="C7" i="15" s="1"/>
  <c r="E7" i="15" s="1"/>
  <c r="G19" i="15"/>
  <c r="C19" i="15" s="1"/>
  <c r="E19" i="15" s="1"/>
  <c r="G15" i="15"/>
  <c r="C15" i="15" s="1"/>
  <c r="G33" i="15"/>
  <c r="C33" i="15" s="1"/>
  <c r="F33" i="15" s="1"/>
  <c r="G45" i="15"/>
  <c r="G10" i="15"/>
  <c r="G5" i="15"/>
  <c r="C5" i="15" s="1"/>
  <c r="F5" i="15" s="1"/>
  <c r="G43" i="15"/>
  <c r="C43" i="15" s="1"/>
  <c r="G38" i="15"/>
  <c r="C38" i="15" s="1"/>
  <c r="G17" i="15"/>
  <c r="C17" i="15" s="1"/>
  <c r="F17" i="15" s="1"/>
  <c r="G4" i="15"/>
  <c r="C4" i="15" s="1"/>
  <c r="D4" i="15" s="1"/>
  <c r="G42" i="15"/>
  <c r="C42" i="15" s="1"/>
  <c r="G47" i="15"/>
  <c r="C47" i="15" s="1"/>
  <c r="G29" i="15"/>
  <c r="G16" i="15"/>
  <c r="C16" i="15" s="1"/>
  <c r="F16" i="15" s="1"/>
  <c r="G46" i="15"/>
  <c r="C46" i="15" s="1"/>
  <c r="G44" i="15"/>
  <c r="C44" i="15" s="1"/>
  <c r="G9" i="15"/>
  <c r="C9" i="15" s="1"/>
  <c r="D9" i="15" s="1"/>
  <c r="G53" i="15"/>
  <c r="C53" i="15" s="1"/>
  <c r="D53" i="15" s="1"/>
  <c r="G40" i="15"/>
  <c r="C40" i="15" s="1"/>
  <c r="D40" i="15" s="1"/>
  <c r="G27" i="15"/>
  <c r="C27" i="15" s="1"/>
  <c r="F27" i="15" s="1"/>
  <c r="G34" i="15"/>
  <c r="C34" i="15" s="1"/>
  <c r="F34" i="15" s="1"/>
  <c r="G52" i="15"/>
  <c r="C52" i="15" s="1"/>
  <c r="F52" i="15" s="1"/>
  <c r="G39" i="15"/>
  <c r="C39" i="15" s="1"/>
  <c r="E39" i="15" s="1"/>
  <c r="G22" i="15"/>
  <c r="C22" i="15" s="1"/>
  <c r="D22" i="15" s="1"/>
  <c r="G30" i="15"/>
  <c r="C30" i="15" s="1"/>
  <c r="E30" i="15" s="1"/>
  <c r="G13" i="15"/>
  <c r="C13" i="15" s="1"/>
  <c r="F13" i="15" s="1"/>
  <c r="G51" i="15"/>
  <c r="C51" i="15" s="1"/>
  <c r="E51" i="15" s="1"/>
  <c r="G26" i="15"/>
  <c r="C26" i="15" s="1"/>
  <c r="D26" i="15" s="1"/>
  <c r="G12" i="15"/>
  <c r="C12" i="15" s="1"/>
  <c r="F12" i="15" s="1"/>
  <c r="G37" i="15"/>
  <c r="C37" i="15" s="1"/>
  <c r="D37" i="15" s="1"/>
  <c r="G24" i="15"/>
  <c r="C24" i="15" s="1"/>
  <c r="D24" i="15" s="1"/>
  <c r="G11" i="15"/>
  <c r="C11" i="15" s="1"/>
  <c r="D11" i="15" s="1"/>
  <c r="G49" i="15"/>
  <c r="C49" i="15" s="1"/>
  <c r="E49" i="15" s="1"/>
  <c r="G36" i="15"/>
  <c r="C36" i="15" s="1"/>
  <c r="E36" i="15" s="1"/>
  <c r="G23" i="15"/>
  <c r="C23" i="15" s="1"/>
  <c r="E23" i="15" s="1"/>
  <c r="G18" i="15"/>
  <c r="C18" i="15" s="1"/>
  <c r="E18" i="15" s="1"/>
  <c r="G50" i="15"/>
  <c r="C50" i="15" s="1"/>
  <c r="E50" i="15" s="1"/>
  <c r="G48" i="15"/>
  <c r="C48" i="15" s="1"/>
  <c r="E48" i="15" s="1"/>
  <c r="G35" i="15"/>
  <c r="C35" i="15" s="1"/>
  <c r="E35" i="15" s="1"/>
  <c r="G6" i="15"/>
  <c r="C6" i="15" s="1"/>
  <c r="E6" i="15" s="1"/>
  <c r="G31" i="15"/>
  <c r="C31" i="15" s="1"/>
  <c r="D31" i="15" s="1"/>
  <c r="G41" i="15"/>
  <c r="C41" i="15" s="1"/>
  <c r="F41" i="15" s="1"/>
  <c r="C45" i="15"/>
  <c r="E45" i="15" s="1"/>
  <c r="C10" i="15"/>
  <c r="F10" i="15" s="1"/>
  <c r="C29" i="15"/>
  <c r="F29" i="15" s="1"/>
  <c r="D12" i="15"/>
  <c r="D49" i="15"/>
  <c r="F50" i="15"/>
  <c r="E21" i="15"/>
  <c r="F30" i="15" l="1"/>
  <c r="E20" i="15"/>
  <c r="F20" i="15"/>
  <c r="F53" i="15"/>
  <c r="F31" i="15"/>
  <c r="F49" i="15"/>
  <c r="D52" i="15"/>
  <c r="D10" i="15"/>
  <c r="D21" i="15"/>
  <c r="E31" i="15"/>
  <c r="E12" i="15"/>
  <c r="D34" i="15"/>
  <c r="E9" i="15"/>
  <c r="D50" i="15"/>
  <c r="F45" i="15"/>
  <c r="D14" i="15"/>
  <c r="E26" i="15"/>
  <c r="F23" i="15"/>
  <c r="D6" i="15"/>
  <c r="D27" i="15"/>
  <c r="F18" i="15"/>
  <c r="F11" i="15"/>
  <c r="E22" i="15"/>
  <c r="D32" i="15"/>
  <c r="F32" i="15"/>
  <c r="E32" i="15"/>
  <c r="E14" i="15"/>
  <c r="F26" i="15"/>
  <c r="E10" i="15"/>
  <c r="D45" i="15"/>
  <c r="D7" i="15"/>
  <c r="F39" i="15"/>
  <c r="F6" i="15"/>
  <c r="D18" i="15"/>
  <c r="E11" i="15"/>
  <c r="F7" i="15"/>
  <c r="E27" i="15"/>
  <c r="F22" i="15"/>
  <c r="D33" i="15"/>
  <c r="D8" i="15"/>
  <c r="F35" i="15"/>
  <c r="E24" i="15"/>
  <c r="E15" i="15"/>
  <c r="F15" i="15"/>
  <c r="D15" i="15"/>
  <c r="E33" i="15"/>
  <c r="E8" i="15"/>
  <c r="F48" i="15"/>
  <c r="F36" i="15"/>
  <c r="E37" i="15"/>
  <c r="D30" i="15"/>
  <c r="E34" i="15"/>
  <c r="F9" i="15"/>
  <c r="E53" i="15"/>
  <c r="D13" i="15"/>
  <c r="D48" i="15"/>
  <c r="D36" i="15"/>
  <c r="F37" i="15"/>
  <c r="E44" i="15"/>
  <c r="D44" i="15"/>
  <c r="F44" i="15"/>
  <c r="D47" i="15"/>
  <c r="E47" i="15"/>
  <c r="F47" i="15"/>
  <c r="E38" i="15"/>
  <c r="D38" i="15"/>
  <c r="F38" i="15"/>
  <c r="E46" i="15"/>
  <c r="D46" i="15"/>
  <c r="F46" i="15"/>
  <c r="E42" i="15"/>
  <c r="D42" i="15"/>
  <c r="F42" i="15"/>
  <c r="E43" i="15"/>
  <c r="F43" i="15"/>
  <c r="E16" i="15"/>
  <c r="E4" i="15"/>
  <c r="D25" i="15"/>
  <c r="D39" i="15"/>
  <c r="D35" i="15"/>
  <c r="D23" i="15"/>
  <c r="F24" i="15"/>
  <c r="F51" i="15"/>
  <c r="E40" i="15"/>
  <c r="D16" i="15"/>
  <c r="D5" i="15"/>
  <c r="E25" i="15"/>
  <c r="E28" i="15"/>
  <c r="E13" i="15"/>
  <c r="D51" i="15"/>
  <c r="E52" i="15"/>
  <c r="F40" i="15"/>
  <c r="D29" i="15"/>
  <c r="D28" i="15"/>
  <c r="E29" i="15"/>
  <c r="D17" i="15"/>
  <c r="E17" i="15"/>
  <c r="D43" i="15"/>
  <c r="F19" i="15"/>
  <c r="D19" i="15"/>
  <c r="D41" i="15"/>
  <c r="E41" i="15"/>
  <c r="F4" i="15"/>
  <c r="E5" i="15"/>
  <c r="B41" i="1" l="1"/>
  <c r="B34" i="5" s="1"/>
  <c r="B15" i="1"/>
  <c r="B8" i="5" s="1"/>
  <c r="B16" i="1"/>
  <c r="B9" i="5" s="1"/>
  <c r="B17" i="1"/>
  <c r="B10" i="5" s="1"/>
  <c r="B18" i="1"/>
  <c r="B11" i="5" s="1"/>
  <c r="B19" i="1"/>
  <c r="B12" i="5" s="1"/>
  <c r="B20" i="1"/>
  <c r="B13" i="5" s="1"/>
  <c r="B21" i="1"/>
  <c r="B14" i="5" s="1"/>
  <c r="B22" i="1"/>
  <c r="B15" i="5" s="1"/>
  <c r="B23" i="1"/>
  <c r="B16" i="5" s="1"/>
  <c r="B24" i="1"/>
  <c r="B17" i="5" s="1"/>
  <c r="B25" i="1"/>
  <c r="B18" i="5" s="1"/>
  <c r="B26" i="1"/>
  <c r="B19" i="5" s="1"/>
  <c r="B27" i="1"/>
  <c r="B20" i="5" s="1"/>
  <c r="B28" i="1"/>
  <c r="B21" i="5" s="1"/>
  <c r="B29" i="1"/>
  <c r="B22" i="5" s="1"/>
  <c r="B30" i="1"/>
  <c r="B23" i="5" s="1"/>
  <c r="B31" i="1"/>
  <c r="B24" i="5" s="1"/>
  <c r="B32" i="1"/>
  <c r="B25" i="5" s="1"/>
  <c r="B33" i="1"/>
  <c r="B26" i="5" s="1"/>
  <c r="B34" i="1"/>
  <c r="B27" i="5" s="1"/>
  <c r="B35" i="1"/>
  <c r="B28" i="5" s="1"/>
  <c r="B36" i="1"/>
  <c r="B29" i="5" s="1"/>
  <c r="B37" i="1"/>
  <c r="B30" i="5" s="1"/>
  <c r="B38" i="1"/>
  <c r="B31" i="5" s="1"/>
  <c r="B39" i="1"/>
  <c r="B32" i="5" s="1"/>
  <c r="B40" i="1"/>
  <c r="B33" i="5" s="1"/>
  <c r="B14" i="1"/>
  <c r="B7" i="5" s="1"/>
  <c r="B13" i="1"/>
  <c r="B6" i="5" s="1"/>
  <c r="B12" i="1"/>
  <c r="B5" i="5" l="1"/>
  <c r="C12" i="1"/>
  <c r="C5" i="5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12" i="1"/>
  <c r="F8" i="2" l="1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7" i="2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23" i="5" l="1"/>
  <c r="C50" i="5"/>
  <c r="C34" i="5"/>
  <c r="C14" i="5"/>
  <c r="C53" i="5"/>
  <c r="C37" i="5"/>
  <c r="C21" i="5"/>
  <c r="C44" i="5"/>
  <c r="C28" i="5"/>
  <c r="C15" i="5"/>
  <c r="C12" i="5"/>
  <c r="C43" i="5"/>
  <c r="C27" i="5"/>
  <c r="C42" i="5"/>
  <c r="C7" i="5"/>
  <c r="C29" i="5"/>
  <c r="C36" i="5"/>
  <c r="C13" i="5"/>
  <c r="C35" i="5"/>
  <c r="C38" i="5"/>
  <c r="C6" i="5"/>
  <c r="C25" i="5"/>
  <c r="C18" i="5"/>
  <c r="C47" i="5"/>
  <c r="C17" i="5"/>
  <c r="C46" i="5"/>
  <c r="C30" i="5"/>
  <c r="C20" i="5"/>
  <c r="C49" i="5"/>
  <c r="C33" i="5"/>
  <c r="C9" i="5"/>
  <c r="C40" i="5"/>
  <c r="C24" i="5"/>
  <c r="C19" i="5"/>
  <c r="C16" i="5"/>
  <c r="C39" i="5"/>
  <c r="C26" i="5"/>
  <c r="C45" i="5"/>
  <c r="C52" i="5"/>
  <c r="C10" i="5"/>
  <c r="C51" i="5"/>
  <c r="C54" i="5"/>
  <c r="C22" i="5"/>
  <c r="C41" i="5"/>
  <c r="C48" i="5"/>
  <c r="C32" i="5"/>
  <c r="C8" i="5"/>
  <c r="C31" i="5"/>
  <c r="C11" i="5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F6" i="2"/>
  <c r="L21" i="1" l="1"/>
  <c r="L38" i="1" l="1"/>
  <c r="L37" i="1"/>
  <c r="L34" i="1"/>
  <c r="L30" i="1"/>
  <c r="L29" i="1"/>
  <c r="L26" i="1"/>
  <c r="L22" i="1"/>
  <c r="L18" i="1"/>
  <c r="L14" i="1"/>
  <c r="L13" i="1"/>
  <c r="L41" i="1"/>
  <c r="L25" i="1"/>
  <c r="L33" i="1"/>
  <c r="L17" i="1"/>
  <c r="L24" i="1"/>
  <c r="L23" i="1"/>
  <c r="L40" i="1"/>
  <c r="L32" i="1"/>
  <c r="L16" i="1"/>
  <c r="L39" i="1"/>
  <c r="L31" i="1"/>
  <c r="L15" i="1"/>
  <c r="L36" i="1"/>
  <c r="L28" i="1"/>
  <c r="L20" i="1"/>
  <c r="L35" i="1"/>
  <c r="L27" i="1"/>
  <c r="L19" i="1"/>
  <c r="L12" i="1"/>
  <c r="L11" i="1" l="1"/>
  <c r="F9" i="5"/>
  <c r="F24" i="5"/>
  <c r="F28" i="5"/>
  <c r="F32" i="5"/>
  <c r="F36" i="5"/>
  <c r="F40" i="5"/>
  <c r="F44" i="5"/>
  <c r="F48" i="5"/>
  <c r="F52" i="5"/>
  <c r="F12" i="5"/>
  <c r="F19" i="5"/>
  <c r="F20" i="5"/>
  <c r="F10" i="5"/>
  <c r="F22" i="5"/>
  <c r="F26" i="5"/>
  <c r="F30" i="5"/>
  <c r="F34" i="5"/>
  <c r="F38" i="5"/>
  <c r="F42" i="5"/>
  <c r="F46" i="5"/>
  <c r="F50" i="5"/>
  <c r="F13" i="5"/>
  <c r="F18" i="5"/>
  <c r="F23" i="5"/>
  <c r="F27" i="5"/>
  <c r="F35" i="5"/>
  <c r="F43" i="5"/>
  <c r="F51" i="5"/>
  <c r="F17" i="5"/>
  <c r="F21" i="5"/>
  <c r="F25" i="5"/>
  <c r="F29" i="5"/>
  <c r="F33" i="5"/>
  <c r="F37" i="5"/>
  <c r="F41" i="5"/>
  <c r="F45" i="5"/>
  <c r="F49" i="5"/>
  <c r="F53" i="5"/>
  <c r="F8" i="5"/>
  <c r="F15" i="5"/>
  <c r="F7" i="5"/>
  <c r="F54" i="5"/>
  <c r="F11" i="5"/>
  <c r="F31" i="5"/>
  <c r="F39" i="5"/>
  <c r="F47" i="5"/>
  <c r="F16" i="5"/>
  <c r="F6" i="5"/>
  <c r="F14" i="5"/>
  <c r="F5" i="5"/>
  <c r="O44" i="1" l="1"/>
  <c r="O55" i="1"/>
  <c r="O48" i="1"/>
  <c r="O59" i="1"/>
  <c r="O60" i="1"/>
  <c r="O56" i="1"/>
  <c r="O52" i="1"/>
  <c r="O47" i="1"/>
  <c r="O61" i="1"/>
  <c r="O43" i="1"/>
  <c r="O54" i="1"/>
  <c r="O53" i="1"/>
  <c r="O45" i="1"/>
  <c r="O57" i="1"/>
  <c r="O51" i="1"/>
  <c r="O49" i="1"/>
  <c r="O42" i="1"/>
  <c r="O46" i="1"/>
  <c r="O58" i="1"/>
  <c r="O50" i="1"/>
  <c r="O41" i="1"/>
  <c r="A41" i="1" s="1"/>
  <c r="O36" i="1"/>
  <c r="A36" i="1" s="1"/>
  <c r="O20" i="1"/>
  <c r="A20" i="1" s="1"/>
  <c r="O31" i="1"/>
  <c r="A31" i="1" s="1"/>
  <c r="O15" i="1"/>
  <c r="A15" i="1" s="1"/>
  <c r="O30" i="1"/>
  <c r="A30" i="1" s="1"/>
  <c r="O14" i="1"/>
  <c r="A14" i="1" s="1"/>
  <c r="O17" i="1"/>
  <c r="A17" i="1" s="1"/>
  <c r="O40" i="1"/>
  <c r="A40" i="1" s="1"/>
  <c r="O35" i="1"/>
  <c r="A35" i="1" s="1"/>
  <c r="O19" i="1"/>
  <c r="A19" i="1" s="1"/>
  <c r="O18" i="1"/>
  <c r="A18" i="1" s="1"/>
  <c r="O37" i="1"/>
  <c r="A37" i="1" s="1"/>
  <c r="O32" i="1"/>
  <c r="A32" i="1" s="1"/>
  <c r="O16" i="1"/>
  <c r="A16" i="1" s="1"/>
  <c r="O27" i="1"/>
  <c r="A27" i="1" s="1"/>
  <c r="O26" i="1"/>
  <c r="A26" i="1" s="1"/>
  <c r="O33" i="1"/>
  <c r="A33" i="1" s="1"/>
  <c r="O13" i="1"/>
  <c r="A13" i="1" s="1"/>
  <c r="O29" i="1"/>
  <c r="A29" i="1" s="1"/>
  <c r="O28" i="1"/>
  <c r="A28" i="1" s="1"/>
  <c r="O39" i="1"/>
  <c r="A39" i="1" s="1"/>
  <c r="O23" i="1"/>
  <c r="A23" i="1" s="1"/>
  <c r="O38" i="1"/>
  <c r="A38" i="1" s="1"/>
  <c r="O22" i="1"/>
  <c r="A22" i="1" s="1"/>
  <c r="O25" i="1"/>
  <c r="A25" i="1" s="1"/>
  <c r="O24" i="1"/>
  <c r="A24" i="1" s="1"/>
  <c r="O34" i="1"/>
  <c r="A34" i="1" s="1"/>
  <c r="O21" i="1"/>
  <c r="A21" i="1" s="1"/>
  <c r="D12" i="1"/>
  <c r="E12" i="1"/>
  <c r="M12" i="1"/>
  <c r="O12" i="1" s="1"/>
  <c r="G7" i="10" l="1"/>
  <c r="G11" i="10"/>
  <c r="G15" i="10"/>
  <c r="G19" i="10"/>
  <c r="G23" i="10"/>
  <c r="G27" i="10"/>
  <c r="G31" i="10"/>
  <c r="G35" i="10"/>
  <c r="G39" i="10"/>
  <c r="G43" i="10"/>
  <c r="G47" i="10"/>
  <c r="G51" i="10"/>
  <c r="G5" i="10"/>
  <c r="G18" i="10"/>
  <c r="G46" i="10"/>
  <c r="G8" i="10"/>
  <c r="G12" i="10"/>
  <c r="G16" i="10"/>
  <c r="G20" i="10"/>
  <c r="G24" i="10"/>
  <c r="G28" i="10"/>
  <c r="G32" i="10"/>
  <c r="G36" i="10"/>
  <c r="G40" i="10"/>
  <c r="G44" i="10"/>
  <c r="G48" i="10"/>
  <c r="G52" i="10"/>
  <c r="G4" i="10"/>
  <c r="G10" i="10"/>
  <c r="G22" i="10"/>
  <c r="G30" i="10"/>
  <c r="G38" i="10"/>
  <c r="G6" i="10"/>
  <c r="G9" i="10"/>
  <c r="G13" i="10"/>
  <c r="G17" i="10"/>
  <c r="G21" i="10"/>
  <c r="G25" i="10"/>
  <c r="G29" i="10"/>
  <c r="G33" i="10"/>
  <c r="G37" i="10"/>
  <c r="G41" i="10"/>
  <c r="G45" i="10"/>
  <c r="G49" i="10"/>
  <c r="G53" i="10"/>
  <c r="G14" i="10"/>
  <c r="G26" i="10"/>
  <c r="G34" i="10"/>
  <c r="G42" i="10"/>
  <c r="G50" i="10"/>
  <c r="E9" i="5"/>
  <c r="E24" i="5"/>
  <c r="E28" i="5"/>
  <c r="E32" i="5"/>
  <c r="E36" i="5"/>
  <c r="E40" i="5"/>
  <c r="E44" i="5"/>
  <c r="E48" i="5"/>
  <c r="E52" i="5"/>
  <c r="E6" i="5"/>
  <c r="E7" i="5"/>
  <c r="E21" i="5"/>
  <c r="E25" i="5"/>
  <c r="E29" i="5"/>
  <c r="E33" i="5"/>
  <c r="E37" i="5"/>
  <c r="E41" i="5"/>
  <c r="E45" i="5"/>
  <c r="E49" i="5"/>
  <c r="E53" i="5"/>
  <c r="E16" i="5"/>
  <c r="E12" i="5"/>
  <c r="E8" i="5"/>
  <c r="E13" i="5"/>
  <c r="E19" i="5"/>
  <c r="E15" i="5"/>
  <c r="E11" i="5"/>
  <c r="E17" i="5"/>
  <c r="E20" i="5"/>
  <c r="E18" i="5"/>
  <c r="E14" i="5"/>
  <c r="E10" i="5"/>
  <c r="E22" i="5"/>
  <c r="E26" i="5"/>
  <c r="E30" i="5"/>
  <c r="E34" i="5"/>
  <c r="E38" i="5"/>
  <c r="E42" i="5"/>
  <c r="E46" i="5"/>
  <c r="E50" i="5"/>
  <c r="E54" i="5"/>
  <c r="E23" i="5"/>
  <c r="E27" i="5"/>
  <c r="E31" i="5"/>
  <c r="E35" i="5"/>
  <c r="E39" i="5"/>
  <c r="E43" i="5"/>
  <c r="E47" i="5"/>
  <c r="E51" i="5"/>
  <c r="E5" i="5"/>
  <c r="D26" i="5"/>
  <c r="D39" i="5"/>
  <c r="D30" i="5"/>
  <c r="D43" i="5"/>
  <c r="D23" i="5"/>
  <c r="D34" i="5"/>
  <c r="D44" i="5"/>
  <c r="D54" i="5"/>
  <c r="D52" i="5"/>
  <c r="D11" i="5"/>
  <c r="D17" i="5"/>
  <c r="D20" i="5"/>
  <c r="D14" i="5"/>
  <c r="D18" i="5"/>
  <c r="D29" i="5"/>
  <c r="D42" i="5"/>
  <c r="D21" i="5"/>
  <c r="D33" i="5"/>
  <c r="D46" i="5"/>
  <c r="D25" i="5"/>
  <c r="D36" i="5"/>
  <c r="D49" i="5"/>
  <c r="D47" i="5"/>
  <c r="D6" i="5"/>
  <c r="D7" i="5"/>
  <c r="D32" i="5"/>
  <c r="D45" i="5"/>
  <c r="D24" i="5"/>
  <c r="D37" i="5"/>
  <c r="D28" i="5"/>
  <c r="D38" i="5"/>
  <c r="D53" i="5"/>
  <c r="D51" i="5"/>
  <c r="D16" i="5"/>
  <c r="D13" i="5"/>
  <c r="D19" i="5"/>
  <c r="D10" i="5"/>
  <c r="D9" i="5"/>
  <c r="D22" i="5"/>
  <c r="D35" i="5"/>
  <c r="D27" i="5"/>
  <c r="D40" i="5"/>
  <c r="D31" i="5"/>
  <c r="D41" i="5"/>
  <c r="D50" i="5"/>
  <c r="D48" i="5"/>
  <c r="D12" i="5"/>
  <c r="D8" i="5"/>
  <c r="D15" i="5"/>
  <c r="D5" i="5"/>
  <c r="A12" i="1"/>
  <c r="C34" i="10" l="1"/>
  <c r="C49" i="10"/>
  <c r="C33" i="10"/>
  <c r="C17" i="10"/>
  <c r="C38" i="10"/>
  <c r="C4" i="10"/>
  <c r="C40" i="10"/>
  <c r="C24" i="10"/>
  <c r="C8" i="10"/>
  <c r="C51" i="10"/>
  <c r="C35" i="10"/>
  <c r="C19" i="10"/>
  <c r="C26" i="10"/>
  <c r="C45" i="10"/>
  <c r="C29" i="10"/>
  <c r="C13" i="10"/>
  <c r="C30" i="10"/>
  <c r="C52" i="10"/>
  <c r="C36" i="10"/>
  <c r="C20" i="10"/>
  <c r="C46" i="10"/>
  <c r="C47" i="10"/>
  <c r="C31" i="10"/>
  <c r="C15" i="10"/>
  <c r="C50" i="10"/>
  <c r="C14" i="10"/>
  <c r="C41" i="10"/>
  <c r="C25" i="10"/>
  <c r="C9" i="10"/>
  <c r="C22" i="10"/>
  <c r="C48" i="10"/>
  <c r="C32" i="10"/>
  <c r="C16" i="10"/>
  <c r="C18" i="10"/>
  <c r="C43" i="10"/>
  <c r="C27" i="10"/>
  <c r="C11" i="10"/>
  <c r="C42" i="10"/>
  <c r="C53" i="10"/>
  <c r="C37" i="10"/>
  <c r="C21" i="10"/>
  <c r="C6" i="10"/>
  <c r="C10" i="10"/>
  <c r="C44" i="10"/>
  <c r="C28" i="10"/>
  <c r="C12" i="10"/>
  <c r="C5" i="10"/>
  <c r="C39" i="10"/>
  <c r="C23" i="10"/>
  <c r="C7" i="10"/>
  <c r="D39" i="10" l="1"/>
  <c r="E39" i="10"/>
  <c r="F39" i="10"/>
  <c r="D44" i="10"/>
  <c r="E44" i="10"/>
  <c r="F44" i="10"/>
  <c r="F37" i="10"/>
  <c r="D37" i="10"/>
  <c r="E37" i="10"/>
  <c r="F27" i="10"/>
  <c r="D27" i="10"/>
  <c r="E27" i="10"/>
  <c r="E32" i="10"/>
  <c r="D32" i="10"/>
  <c r="F32" i="10"/>
  <c r="E25" i="10"/>
  <c r="F25" i="10"/>
  <c r="D25" i="10"/>
  <c r="E15" i="10"/>
  <c r="F15" i="10"/>
  <c r="D15" i="10"/>
  <c r="F20" i="10"/>
  <c r="E20" i="10"/>
  <c r="D20" i="10"/>
  <c r="E13" i="10"/>
  <c r="D13" i="10"/>
  <c r="F13" i="10"/>
  <c r="D19" i="10"/>
  <c r="F19" i="10"/>
  <c r="E19" i="10"/>
  <c r="F24" i="10"/>
  <c r="E24" i="10"/>
  <c r="D24" i="10"/>
  <c r="D17" i="10"/>
  <c r="F17" i="10"/>
  <c r="E17" i="10"/>
  <c r="D53" i="10"/>
  <c r="F53" i="10"/>
  <c r="E53" i="10"/>
  <c r="E43" i="10"/>
  <c r="D43" i="10"/>
  <c r="F43" i="10"/>
  <c r="D48" i="10"/>
  <c r="E48" i="10"/>
  <c r="F48" i="10"/>
  <c r="E41" i="10"/>
  <c r="F41" i="10"/>
  <c r="D41" i="10"/>
  <c r="D31" i="10"/>
  <c r="E31" i="10"/>
  <c r="F31" i="10"/>
  <c r="F36" i="10"/>
  <c r="E36" i="10"/>
  <c r="D36" i="10"/>
  <c r="E29" i="10"/>
  <c r="F29" i="10"/>
  <c r="D29" i="10"/>
  <c r="D35" i="10"/>
  <c r="F35" i="10"/>
  <c r="E35" i="10"/>
  <c r="F40" i="10"/>
  <c r="D40" i="10"/>
  <c r="E40" i="10"/>
  <c r="F33" i="10"/>
  <c r="D33" i="10"/>
  <c r="E33" i="10"/>
  <c r="E5" i="10"/>
  <c r="D5" i="10"/>
  <c r="F5" i="10"/>
  <c r="D7" i="10"/>
  <c r="F7" i="10"/>
  <c r="E7" i="10"/>
  <c r="F6" i="10"/>
  <c r="E6" i="10"/>
  <c r="D6" i="10"/>
  <c r="F42" i="10"/>
  <c r="E42" i="10"/>
  <c r="D42" i="10"/>
  <c r="D18" i="10"/>
  <c r="E18" i="10"/>
  <c r="F18" i="10"/>
  <c r="F22" i="10"/>
  <c r="E22" i="10"/>
  <c r="D22" i="10"/>
  <c r="D14" i="10"/>
  <c r="F14" i="10"/>
  <c r="E14" i="10"/>
  <c r="F47" i="10"/>
  <c r="E47" i="10"/>
  <c r="D47" i="10"/>
  <c r="F52" i="10"/>
  <c r="D52" i="10"/>
  <c r="E52" i="10"/>
  <c r="E45" i="10"/>
  <c r="F45" i="10"/>
  <c r="D45" i="10"/>
  <c r="D51" i="10"/>
  <c r="E51" i="10"/>
  <c r="F51" i="10"/>
  <c r="D4" i="10"/>
  <c r="E4" i="10"/>
  <c r="F4" i="10"/>
  <c r="D49" i="10"/>
  <c r="F49" i="10"/>
  <c r="E49" i="10"/>
  <c r="D10" i="10"/>
  <c r="E10" i="10"/>
  <c r="F10" i="10"/>
  <c r="E12" i="10"/>
  <c r="F12" i="10"/>
  <c r="D12" i="10"/>
  <c r="D23" i="10"/>
  <c r="E23" i="10"/>
  <c r="F23" i="10"/>
  <c r="E28" i="10"/>
  <c r="D28" i="10"/>
  <c r="F28" i="10"/>
  <c r="D21" i="10"/>
  <c r="F21" i="10"/>
  <c r="E21" i="10"/>
  <c r="E11" i="10"/>
  <c r="D11" i="10"/>
  <c r="F11" i="10"/>
  <c r="D16" i="10"/>
  <c r="E16" i="10"/>
  <c r="F16" i="10"/>
  <c r="E9" i="10"/>
  <c r="F9" i="10"/>
  <c r="D9" i="10"/>
  <c r="E50" i="10"/>
  <c r="F50" i="10"/>
  <c r="D50" i="10"/>
  <c r="E46" i="10"/>
  <c r="F46" i="10"/>
  <c r="D46" i="10"/>
  <c r="D30" i="10"/>
  <c r="E30" i="10"/>
  <c r="F30" i="10"/>
  <c r="E26" i="10"/>
  <c r="F26" i="10"/>
  <c r="D26" i="10"/>
  <c r="F8" i="10"/>
  <c r="D8" i="10"/>
  <c r="E8" i="10"/>
  <c r="F38" i="10"/>
  <c r="D38" i="10"/>
  <c r="E38" i="10"/>
  <c r="D34" i="10"/>
  <c r="F34" i="10"/>
  <c r="E3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Bolduc</author>
  </authors>
  <commentList>
    <comment ref="N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En cas de lancers de bris d'égalité, inscrire 1 pour le plus loin et 2 pour le moins loin.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distance mesurée en cm</t>
        </r>
      </text>
    </comment>
    <comment ref="H10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pointage de la manche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distance mesurée en cm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pointage de la manche 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pointage du meilleur
prototype du cycle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Bolduc</author>
  </authors>
  <commentList>
    <comment ref="N9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En cas de lancers de bris d'égalité, inscrire 1 pour le plus loin et 2 pour le moins loin.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0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distance mesurée en cm</t>
        </r>
      </text>
    </comment>
    <comment ref="H10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pointage de la manche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0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distance mesurée en cm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0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pointage de la manche 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1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pointage du meilleur
prototype du cycle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<sst xmlns="http://schemas.openxmlformats.org/spreadsheetml/2006/main" count="169" uniqueCount="81">
  <si>
    <t>Participants</t>
  </si>
  <si>
    <t>Manche 1</t>
  </si>
  <si>
    <t>Manche 2</t>
  </si>
  <si>
    <t>GRAND TOTAL</t>
  </si>
  <si>
    <t># équipe</t>
  </si>
  <si>
    <t>Aucun point n’est accordé pour la manche si :</t>
  </si>
  <si>
    <t>m1</t>
  </si>
  <si>
    <t>m2</t>
  </si>
  <si>
    <t>m1 + m2</t>
  </si>
  <si>
    <t>Résultats des Rapports écrits</t>
  </si>
  <si>
    <t>Note du rapport écrit</t>
  </si>
  <si>
    <t>/15</t>
  </si>
  <si>
    <t>R</t>
  </si>
  <si>
    <t>Les noms s'inscriront automatiquement dans le tableau de pointage.</t>
  </si>
  <si>
    <t>Entrée des données des participants:</t>
  </si>
  <si>
    <t>-</t>
  </si>
  <si>
    <t>Entrées dans le tableau de pointage:</t>
  </si>
  <si>
    <t>Classement</t>
  </si>
  <si>
    <t>/100</t>
  </si>
  <si>
    <t>École</t>
  </si>
  <si>
    <t>Polyvalente</t>
  </si>
  <si>
    <t>Équipe</t>
  </si>
  <si>
    <t>Nom</t>
  </si>
  <si>
    <t>Rapport écrit</t>
  </si>
  <si>
    <t>Pointage</t>
  </si>
  <si>
    <t>Classement final</t>
  </si>
  <si>
    <t>Mode d'emploi du tableau de pointage</t>
  </si>
  <si>
    <t>Ils ne tiennent pas compte des notes des rapports écrits</t>
  </si>
  <si>
    <t>d2 
(cm)</t>
  </si>
  <si>
    <t>d1 
(cm)</t>
  </si>
  <si>
    <t>Classement des ex-aequo</t>
  </si>
  <si>
    <t>En cas d'égalité</t>
  </si>
  <si>
    <t>Dans ce cas, les résultats des équipes ex-aequo s'affichent en rouge dans les tableaux "Pointage".</t>
  </si>
  <si>
    <t>Une fois les nouveaux lancers effectués, inscrire le classement de chacun dans la colonne ex-aequo (ex: 1 et 2)</t>
  </si>
  <si>
    <t>S'il y a des équipes ex-aequo et qu'elles n'ont pas été départagées dans le tableau "Pointage", des cases rouges apparaîtront dans le tableau "Classement".</t>
  </si>
  <si>
    <t>Si une des conditions suivantes d'annulation des points de la manche survient, inscrire X dans la case "d".</t>
  </si>
  <si>
    <t>p1</t>
  </si>
  <si>
    <r>
      <t>1</t>
    </r>
    <r>
      <rPr>
        <b/>
        <vertAlign val="superscript"/>
        <sz val="16"/>
        <color theme="1"/>
        <rFont val="Arial"/>
        <family val="2"/>
      </rPr>
      <t>er</t>
    </r>
    <r>
      <rPr>
        <b/>
        <sz val="16"/>
        <color theme="1"/>
        <rFont val="Arial"/>
        <family val="2"/>
      </rPr>
      <t xml:space="preserve"> cycle</t>
    </r>
  </si>
  <si>
    <r>
      <t>1</t>
    </r>
    <r>
      <rPr>
        <b/>
        <vertAlign val="superscript"/>
        <sz val="14"/>
        <color theme="1"/>
        <rFont val="Arial"/>
        <family val="2"/>
      </rPr>
      <t>er</t>
    </r>
    <r>
      <rPr>
        <b/>
        <sz val="14"/>
        <color theme="1"/>
        <rFont val="Arial"/>
        <family val="2"/>
      </rPr>
      <t xml:space="preserve"> cycle</t>
    </r>
  </si>
  <si>
    <t>Pèse su'l piton !</t>
  </si>
  <si>
    <t>les 30 secondes pour terminer la manche sont écoulées avant que le projectile atteigne le sol;</t>
  </si>
  <si>
    <t>• les 30 secondes pour terminer la manche sont écoulées avant que le projectile atteigne le sol;</t>
  </si>
  <si>
    <t>• l’équipe n’a pas réussi à installer son prototype en 45 secondes;</t>
  </si>
  <si>
    <t>le projectile sort complètement de l’aire de jeu ou est à plus d’un mètre de la cible;</t>
  </si>
  <si>
    <t>• le projectile sort complètement de l’aire de jeu ou est à plus d’un mètre de la cible;</t>
  </si>
  <si>
    <t>le projectile ne demeure pas entier.</t>
  </si>
  <si>
    <t>• le projectile ne demeure pas entier.</t>
  </si>
  <si>
    <t>Aucun point (d) n’est accordé pour une manche si :</t>
  </si>
  <si>
    <t>L’équipe se voit attribuer une pénalité (p) de 10 points pour la manche si :</t>
  </si>
  <si>
    <r>
      <t xml:space="preserve">"X" si annulé
</t>
    </r>
    <r>
      <rPr>
        <i/>
        <sz val="10"/>
        <color rgb="FF00B050"/>
        <rFont val="Arial"/>
        <family val="2"/>
      </rPr>
      <t>(voir encadré vert)</t>
    </r>
  </si>
  <si>
    <t>Léo &amp; Florence</t>
  </si>
  <si>
    <t>Résultats préliminaires</t>
  </si>
  <si>
    <t>Pointage préliminaire</t>
  </si>
  <si>
    <r>
      <t>2</t>
    </r>
    <r>
      <rPr>
        <b/>
        <vertAlign val="superscript"/>
        <sz val="14"/>
        <color theme="1"/>
        <rFont val="Arial"/>
        <family val="2"/>
      </rPr>
      <t>e</t>
    </r>
    <r>
      <rPr>
        <b/>
        <sz val="14"/>
        <color theme="1"/>
        <rFont val="Arial"/>
        <family val="2"/>
      </rPr>
      <t xml:space="preserve"> cycle</t>
    </r>
  </si>
  <si>
    <r>
      <t>2</t>
    </r>
    <r>
      <rPr>
        <b/>
        <vertAlign val="superscript"/>
        <sz val="16"/>
        <color theme="4" tint="-0.249977111117893"/>
        <rFont val="Calibri"/>
        <family val="2"/>
        <scheme val="minor"/>
      </rPr>
      <t>e</t>
    </r>
    <r>
      <rPr>
        <b/>
        <sz val="16"/>
        <color theme="4" tint="-0.249977111117893"/>
        <rFont val="Calibri"/>
        <family val="2"/>
        <scheme val="minor"/>
      </rPr>
      <t xml:space="preserve"> cycle</t>
    </r>
  </si>
  <si>
    <r>
      <t>1</t>
    </r>
    <r>
      <rPr>
        <b/>
        <vertAlign val="superscript"/>
        <sz val="16"/>
        <color theme="4" tint="-0.249977111117893"/>
        <rFont val="Calibri"/>
        <family val="2"/>
        <scheme val="minor"/>
      </rPr>
      <t>er</t>
    </r>
    <r>
      <rPr>
        <b/>
        <sz val="16"/>
        <color theme="4" tint="-0.249977111117893"/>
        <rFont val="Calibri"/>
        <family val="2"/>
        <scheme val="minor"/>
      </rPr>
      <t xml:space="preserve"> cycle</t>
    </r>
  </si>
  <si>
    <t>Entrer les numéros d'équipe, les nom des participants, les noms des véhicules et les noms d'écoles dans les onglets "Rapport écrit".</t>
  </si>
  <si>
    <t>Entrer les résultats des rapports écrits dans la colonne /100.</t>
  </si>
  <si>
    <t>Entrer la distance réelle mesurée (entre la cible et le point du projectile qui en est le plus rapproché), le tableau appliquera le d=100 automatiquement si la distance est &gt; 100.</t>
  </si>
  <si>
    <t>l’équipe n’a pas réussi à installer son prototype en 45 secondes;</t>
  </si>
  <si>
    <t>Si la durée minimale prévue pour la réalisation de l’ensemble de la cascade n’est pas respectée, inscrire un "X" dans la case "p".</t>
  </si>
  <si>
    <t>Résultats préliminaires:</t>
  </si>
  <si>
    <r>
      <t>Les résultats de la 1</t>
    </r>
    <r>
      <rPr>
        <vertAlign val="superscript"/>
        <sz val="11"/>
        <color theme="1"/>
        <rFont val="Arial"/>
        <family val="2"/>
      </rPr>
      <t>ère</t>
    </r>
    <r>
      <rPr>
        <sz val="11"/>
        <color theme="1"/>
        <rFont val="Arial"/>
        <family val="2"/>
      </rPr>
      <t xml:space="preserve"> et 2</t>
    </r>
    <r>
      <rPr>
        <vertAlign val="superscript"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manches s'affichent dans l'onglet correspondant.</t>
    </r>
  </si>
  <si>
    <t>Classement:</t>
  </si>
  <si>
    <t>Les résultats finaux présentés selon le classement s'affichent dans l'onglet correspondant. Ils incluent la note du rapport écrit.</t>
  </si>
  <si>
    <t>Si 2 équipes arrivent à égalité, il y aura un nouveau lancer pour chaque équipe et c’est le plus près (mesuré en mm) qui remporte.</t>
  </si>
  <si>
    <t>Pour tous les utilisateurs,</t>
  </si>
  <si>
    <t>Assurez-vous de bien lire ces instructions avant d'utiliser le fichier Excel. Nous recommandons de faire des tests avec celui-ci avant votre finale.</t>
  </si>
  <si>
    <t>Si vous rencontrez des problèmes avec le fichier, veuillez nous écrire au faqdgi@technoscience.ca. Merci et bon défi !</t>
  </si>
  <si>
    <r>
      <t xml:space="preserve">"X" si non-respect de la durée minimale
</t>
    </r>
    <r>
      <rPr>
        <i/>
        <sz val="10"/>
        <color rgb="FF0070C0"/>
        <rFont val="Arial"/>
        <family val="2"/>
      </rPr>
      <t>(voir encadré bleu)</t>
    </r>
  </si>
  <si>
    <r>
      <t xml:space="preserve">"X" si non respect de la durée minimale
</t>
    </r>
    <r>
      <rPr>
        <i/>
        <sz val="10"/>
        <color rgb="FF0070C0"/>
        <rFont val="Arial"/>
        <family val="2"/>
      </rPr>
      <t>(voir encadré bleu)</t>
    </r>
  </si>
  <si>
    <r>
      <t xml:space="preserve">La durée </t>
    </r>
    <r>
      <rPr>
        <b/>
        <u/>
        <sz val="11"/>
        <color theme="1"/>
        <rFont val="Arial"/>
        <family val="2"/>
      </rPr>
      <t>minimale</t>
    </r>
    <r>
      <rPr>
        <sz val="11"/>
        <color theme="1"/>
        <rFont val="Arial"/>
        <family val="2"/>
      </rPr>
      <t xml:space="preserve"> prévue pour la réalisation de l’ensemble de la cascade n’est pas respectée (voir p. 3 des règlements).</t>
    </r>
  </si>
  <si>
    <r>
      <t>2</t>
    </r>
    <r>
      <rPr>
        <b/>
        <vertAlign val="superscript"/>
        <sz val="16"/>
        <color theme="1"/>
        <rFont val="Arial"/>
        <family val="2"/>
      </rPr>
      <t>e</t>
    </r>
    <r>
      <rPr>
        <b/>
        <sz val="16"/>
        <color theme="1"/>
        <rFont val="Arial"/>
        <family val="2"/>
      </rPr>
      <t xml:space="preserve"> cycle</t>
    </r>
  </si>
  <si>
    <t>Ne tiennent pas compte des notes des rapports écrits.</t>
  </si>
  <si>
    <t>Nom de l'école</t>
  </si>
  <si>
    <t>p2</t>
  </si>
  <si>
    <t>Nom du prototype</t>
  </si>
  <si>
    <t>La licorne magique</t>
  </si>
  <si>
    <t>Nous sommes heureux de vous offrir ce système de comptabilisation des points pour votre finale locale du DGI 2024.</t>
  </si>
  <si>
    <t>Édition 2024-2025</t>
  </si>
  <si>
    <t>Prototype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</si>
</sst>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vertAlign val="superscript"/>
      <sz val="16"/>
      <color theme="4" tint="-0.249977111117893"/>
      <name val="Calibri"/>
      <family val="2"/>
      <scheme val="minor"/>
    </font>
    <font>
      <b/>
      <sz val="16"/>
      <color theme="1"/>
      <name val="Arial"/>
      <family val="2"/>
    </font>
    <font>
      <b/>
      <vertAlign val="superscript"/>
      <sz val="16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4" tint="-0.249977111117893"/>
      <name val="Arial"/>
      <family val="2"/>
    </font>
    <font>
      <b/>
      <sz val="22"/>
      <color theme="1"/>
      <name val="Arial"/>
      <family val="2"/>
    </font>
    <font>
      <b/>
      <sz val="16"/>
      <color rgb="FFFF0000"/>
      <name val="Arial"/>
      <family val="2"/>
    </font>
    <font>
      <b/>
      <vertAlign val="superscript"/>
      <sz val="14"/>
      <color theme="1"/>
      <name val="Arial"/>
      <family val="2"/>
    </font>
    <font>
      <sz val="10"/>
      <color theme="1"/>
      <name val="Arial"/>
      <family val="2"/>
    </font>
    <font>
      <i/>
      <sz val="10"/>
      <color rgb="FF00B050"/>
      <name val="Arial"/>
      <family val="2"/>
    </font>
    <font>
      <b/>
      <sz val="10"/>
      <color theme="1"/>
      <name val="Arial"/>
      <family val="2"/>
    </font>
    <font>
      <i/>
      <sz val="10"/>
      <color rgb="FF0070C0"/>
      <name val="Arial"/>
      <family val="2"/>
    </font>
    <font>
      <vertAlign val="superscript"/>
      <sz val="11"/>
      <color theme="1"/>
      <name val="Arial"/>
      <family val="2"/>
    </font>
    <font>
      <b/>
      <i/>
      <sz val="16"/>
      <color rgb="FF166E9E"/>
      <name val="Calibri"/>
      <family val="2"/>
      <scheme val="minor"/>
    </font>
    <font>
      <b/>
      <i/>
      <sz val="14"/>
      <color rgb="FF166E9E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3" borderId="0" xfId="0" applyFill="1"/>
    <xf numFmtId="0" fontId="1" fillId="3" borderId="0" xfId="0" applyFont="1" applyFill="1"/>
    <xf numFmtId="0" fontId="3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/>
    <xf numFmtId="0" fontId="13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2" fontId="11" fillId="0" borderId="13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left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left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left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left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/>
    <xf numFmtId="0" fontId="11" fillId="3" borderId="0" xfId="0" applyFont="1" applyFill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25" fillId="3" borderId="21" xfId="0" applyFont="1" applyFill="1" applyBorder="1" applyAlignment="1">
      <alignment horizontal="center" vertical="center"/>
    </xf>
    <xf numFmtId="0" fontId="25" fillId="3" borderId="22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3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0" fontId="25" fillId="3" borderId="26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2" fontId="25" fillId="3" borderId="22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2" fontId="25" fillId="3" borderId="24" xfId="0" applyNumberFormat="1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2" fontId="25" fillId="3" borderId="26" xfId="0" applyNumberFormat="1" applyFont="1" applyFill="1" applyBorder="1" applyAlignment="1">
      <alignment horizontal="center" vertical="center"/>
    </xf>
    <xf numFmtId="0" fontId="13" fillId="0" borderId="10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1" fontId="11" fillId="0" borderId="13" xfId="0" applyNumberFormat="1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733425</xdr:colOff>
      <xdr:row>0</xdr:row>
      <xdr:rowOff>123825</xdr:rowOff>
    </xdr:from>
    <xdr:to>
      <xdr:col>14</xdr:col>
      <xdr:colOff>771525</xdr:colOff>
      <xdr:row>7</xdr:row>
      <xdr:rowOff>185556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0300" y="123825"/>
          <a:ext cx="3448050" cy="1814331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1</xdr:row>
      <xdr:rowOff>81057</xdr:rowOff>
    </xdr:from>
    <xdr:to>
      <xdr:col>2</xdr:col>
      <xdr:colOff>1323975</xdr:colOff>
      <xdr:row>7</xdr:row>
      <xdr:rowOff>113543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BA32985-A0B4-0BEE-C71A-48212DB81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357282"/>
          <a:ext cx="1781175" cy="15088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733425</xdr:colOff>
      <xdr:row>0</xdr:row>
      <xdr:rowOff>123825</xdr:rowOff>
    </xdr:from>
    <xdr:to>
      <xdr:col>14</xdr:col>
      <xdr:colOff>771525</xdr:colOff>
      <xdr:row>7</xdr:row>
      <xdr:rowOff>185556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123825"/>
          <a:ext cx="3448050" cy="1814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323850</xdr:colOff>
      <xdr:row>0</xdr:row>
      <xdr:rowOff>266282</xdr:rowOff>
    </xdr:from>
    <xdr:to>
      <xdr:col>3</xdr:col>
      <xdr:colOff>114300</xdr:colOff>
      <xdr:row>7</xdr:row>
      <xdr:rowOff>151643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F6C4266-6C22-5AE0-E068-49450D5A6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266282"/>
          <a:ext cx="1933575" cy="1637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topLeftCell="A3" workbookViewId="0">
      <selection activeCell="C4" sqref="C4"/>
    </sheetView>
  </sheetViews>
  <sheetFormatPr baseColWidth="10" defaultRowHeight="14.25" x14ac:dyDescent="0.2"/>
  <cols>
    <col min="1" max="1" width="3.42578125" style="23" customWidth="1"/>
    <col min="2" max="2" width="4.5703125" style="23" customWidth="1"/>
    <col min="3" max="3" width="3.7109375" style="23" customWidth="1"/>
    <col min="4" max="16384" width="11.42578125" style="23"/>
  </cols>
  <sheetData>
    <row r="1" spans="1:5" ht="18" x14ac:dyDescent="0.25">
      <c r="A1" s="22" t="s">
        <v>26</v>
      </c>
    </row>
    <row r="3" spans="1:5" s="1" customFormat="1" ht="17.25" customHeight="1" x14ac:dyDescent="0.35">
      <c r="A3" s="67" t="s">
        <v>66</v>
      </c>
    </row>
    <row r="4" spans="1:5" s="1" customFormat="1" ht="17.25" customHeight="1" x14ac:dyDescent="0.35">
      <c r="A4" s="67" t="s">
        <v>78</v>
      </c>
    </row>
    <row r="5" spans="1:5" s="1" customFormat="1" ht="17.25" customHeight="1" x14ac:dyDescent="0.35">
      <c r="A5" s="67" t="s">
        <v>67</v>
      </c>
    </row>
    <row r="6" spans="1:5" s="1" customFormat="1" ht="17.25" customHeight="1" x14ac:dyDescent="0.35">
      <c r="A6" s="67" t="s">
        <v>68</v>
      </c>
    </row>
    <row r="7" spans="1:5" s="1" customFormat="1" ht="21" x14ac:dyDescent="0.35">
      <c r="A7" s="66"/>
    </row>
    <row r="8" spans="1:5" s="24" customFormat="1" ht="15" x14ac:dyDescent="0.25">
      <c r="A8" s="24" t="s">
        <v>14</v>
      </c>
    </row>
    <row r="9" spans="1:5" x14ac:dyDescent="0.2">
      <c r="A9" s="13" t="s">
        <v>15</v>
      </c>
      <c r="B9" s="23" t="s">
        <v>56</v>
      </c>
    </row>
    <row r="10" spans="1:5" x14ac:dyDescent="0.2">
      <c r="A10" s="13" t="s">
        <v>15</v>
      </c>
      <c r="B10" s="23" t="s">
        <v>57</v>
      </c>
    </row>
    <row r="11" spans="1:5" x14ac:dyDescent="0.2">
      <c r="A11" s="13" t="s">
        <v>15</v>
      </c>
      <c r="B11" s="23" t="s">
        <v>13</v>
      </c>
    </row>
    <row r="13" spans="1:5" ht="15" x14ac:dyDescent="0.25">
      <c r="A13" s="24" t="s">
        <v>16</v>
      </c>
    </row>
    <row r="14" spans="1:5" x14ac:dyDescent="0.2">
      <c r="A14" s="25" t="s">
        <v>15</v>
      </c>
      <c r="B14" s="23" t="s">
        <v>58</v>
      </c>
    </row>
    <row r="15" spans="1:5" x14ac:dyDescent="0.2">
      <c r="A15" s="25" t="s">
        <v>15</v>
      </c>
      <c r="B15" s="23" t="s">
        <v>35</v>
      </c>
    </row>
    <row r="16" spans="1:5" x14ac:dyDescent="0.2">
      <c r="C16" s="26" t="s">
        <v>5</v>
      </c>
      <c r="E16" s="26"/>
    </row>
    <row r="17" spans="1:5" x14ac:dyDescent="0.2">
      <c r="C17" s="13" t="s">
        <v>15</v>
      </c>
      <c r="D17" s="26" t="s">
        <v>59</v>
      </c>
      <c r="E17" s="26"/>
    </row>
    <row r="18" spans="1:5" x14ac:dyDescent="0.2">
      <c r="C18" s="13" t="s">
        <v>15</v>
      </c>
      <c r="D18" s="26" t="s">
        <v>40</v>
      </c>
      <c r="E18" s="26"/>
    </row>
    <row r="19" spans="1:5" x14ac:dyDescent="0.2">
      <c r="C19" s="13" t="s">
        <v>15</v>
      </c>
      <c r="D19" s="26" t="s">
        <v>43</v>
      </c>
      <c r="E19" s="26"/>
    </row>
    <row r="20" spans="1:5" x14ac:dyDescent="0.2">
      <c r="C20" s="13" t="s">
        <v>15</v>
      </c>
      <c r="D20" s="26" t="s">
        <v>45</v>
      </c>
      <c r="E20" s="26"/>
    </row>
    <row r="21" spans="1:5" x14ac:dyDescent="0.2">
      <c r="A21" s="25" t="s">
        <v>15</v>
      </c>
      <c r="B21" s="23" t="s">
        <v>60</v>
      </c>
      <c r="C21" s="13"/>
      <c r="D21" s="26"/>
      <c r="E21" s="26"/>
    </row>
    <row r="22" spans="1:5" x14ac:dyDescent="0.2">
      <c r="C22" s="13"/>
      <c r="D22" s="26"/>
      <c r="E22" s="26"/>
    </row>
    <row r="23" spans="1:5" ht="15" x14ac:dyDescent="0.25">
      <c r="A23" s="24" t="s">
        <v>61</v>
      </c>
      <c r="C23" s="26"/>
      <c r="D23" s="26"/>
      <c r="E23" s="26"/>
    </row>
    <row r="24" spans="1:5" ht="16.5" x14ac:dyDescent="0.2">
      <c r="A24" s="13" t="s">
        <v>15</v>
      </c>
      <c r="B24" s="23" t="s">
        <v>62</v>
      </c>
      <c r="C24" s="26"/>
      <c r="D24" s="26"/>
      <c r="E24" s="26"/>
    </row>
    <row r="25" spans="1:5" x14ac:dyDescent="0.2">
      <c r="A25" s="13" t="s">
        <v>15</v>
      </c>
      <c r="B25" s="23" t="s">
        <v>27</v>
      </c>
      <c r="C25" s="26"/>
      <c r="D25" s="26"/>
      <c r="E25" s="26"/>
    </row>
    <row r="26" spans="1:5" x14ac:dyDescent="0.2">
      <c r="C26" s="26"/>
      <c r="D26" s="26"/>
      <c r="E26" s="26"/>
    </row>
    <row r="27" spans="1:5" ht="15" x14ac:dyDescent="0.25">
      <c r="A27" s="24" t="s">
        <v>63</v>
      </c>
      <c r="C27" s="26"/>
      <c r="E27" s="26"/>
    </row>
    <row r="28" spans="1:5" x14ac:dyDescent="0.2">
      <c r="A28" s="13" t="s">
        <v>15</v>
      </c>
      <c r="B28" s="23" t="s">
        <v>64</v>
      </c>
      <c r="C28" s="26"/>
      <c r="D28" s="26"/>
      <c r="E28" s="26"/>
    </row>
    <row r="29" spans="1:5" x14ac:dyDescent="0.2">
      <c r="C29" s="26"/>
      <c r="D29" s="26"/>
      <c r="E29" s="26"/>
    </row>
    <row r="30" spans="1:5" ht="15" x14ac:dyDescent="0.25">
      <c r="A30" s="24" t="s">
        <v>31</v>
      </c>
    </row>
    <row r="31" spans="1:5" x14ac:dyDescent="0.2">
      <c r="A31" s="13" t="s">
        <v>15</v>
      </c>
      <c r="B31" s="23" t="s">
        <v>65</v>
      </c>
    </row>
    <row r="32" spans="1:5" s="13" customFormat="1" x14ac:dyDescent="0.25">
      <c r="A32" s="13" t="s">
        <v>15</v>
      </c>
      <c r="B32" s="26" t="s">
        <v>32</v>
      </c>
    </row>
    <row r="33" spans="1:2" x14ac:dyDescent="0.2">
      <c r="A33" s="13" t="s">
        <v>15</v>
      </c>
      <c r="B33" s="23" t="s">
        <v>33</v>
      </c>
    </row>
    <row r="34" spans="1:2" x14ac:dyDescent="0.2">
      <c r="A34" s="13" t="s">
        <v>15</v>
      </c>
      <c r="B34" s="23" t="s">
        <v>34</v>
      </c>
    </row>
  </sheetData>
  <sheetProtection algorithmName="SHA-512" hashValue="xxoZPp2gpnBHuclyvn4Ji5W4JdtnIUhPAdPBT9RupzyVZ/e5Cl2vI8g2Mv6vOQmAw93a5SrDVzqz5J/5/XeamQ==" saltValue="8YQv8L5b0fMJetjzlPKCpw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F56"/>
  <sheetViews>
    <sheetView workbookViewId="0">
      <selection activeCell="F7" sqref="F7"/>
    </sheetView>
  </sheetViews>
  <sheetFormatPr baseColWidth="10" defaultColWidth="11.42578125" defaultRowHeight="14.25" x14ac:dyDescent="0.25"/>
  <cols>
    <col min="1" max="1" width="11.7109375" style="13" customWidth="1"/>
    <col min="2" max="4" width="29.5703125" style="13" customWidth="1"/>
    <col min="5" max="6" width="11.7109375" style="13" customWidth="1"/>
    <col min="7" max="16384" width="11.42578125" style="13"/>
  </cols>
  <sheetData>
    <row r="1" spans="1:6" ht="23.25" x14ac:dyDescent="0.25">
      <c r="A1" s="93" t="s">
        <v>37</v>
      </c>
      <c r="B1" s="93"/>
      <c r="C1" s="93"/>
      <c r="D1" s="93"/>
      <c r="E1" s="93"/>
      <c r="F1" s="93"/>
    </row>
    <row r="2" spans="1:6" ht="18" x14ac:dyDescent="0.25">
      <c r="A2" s="90" t="s">
        <v>9</v>
      </c>
      <c r="B2" s="90"/>
      <c r="C2" s="90"/>
      <c r="D2" s="90"/>
      <c r="E2" s="90"/>
      <c r="F2" s="90"/>
    </row>
    <row r="3" spans="1:6" s="16" customFormat="1" x14ac:dyDescent="0.25">
      <c r="A3" s="14"/>
      <c r="B3" s="13"/>
      <c r="C3" s="13"/>
      <c r="D3" s="13"/>
      <c r="E3" s="15"/>
      <c r="F3" s="14"/>
    </row>
    <row r="4" spans="1:6" s="16" customFormat="1" ht="15" x14ac:dyDescent="0.25">
      <c r="A4" s="17" t="s">
        <v>4</v>
      </c>
      <c r="B4" s="2" t="s">
        <v>0</v>
      </c>
      <c r="C4" s="2" t="s">
        <v>76</v>
      </c>
      <c r="D4" s="2" t="s">
        <v>19</v>
      </c>
      <c r="E4" s="91" t="s">
        <v>10</v>
      </c>
      <c r="F4" s="92"/>
    </row>
    <row r="5" spans="1:6" s="16" customFormat="1" ht="15" x14ac:dyDescent="0.25">
      <c r="A5" s="18"/>
      <c r="B5" s="69"/>
      <c r="C5" s="69"/>
      <c r="D5" s="69"/>
      <c r="E5" s="8" t="s">
        <v>18</v>
      </c>
      <c r="F5" s="6" t="s">
        <v>11</v>
      </c>
    </row>
    <row r="6" spans="1:6" ht="15" x14ac:dyDescent="0.25">
      <c r="A6" s="19">
        <v>1</v>
      </c>
      <c r="B6" s="5" t="s">
        <v>50</v>
      </c>
      <c r="C6" s="5" t="s">
        <v>77</v>
      </c>
      <c r="D6" s="5" t="s">
        <v>20</v>
      </c>
      <c r="E6" s="9">
        <v>75</v>
      </c>
      <c r="F6" s="7">
        <f>E6*15/100</f>
        <v>11.25</v>
      </c>
    </row>
    <row r="7" spans="1:6" ht="15" x14ac:dyDescent="0.25">
      <c r="A7" s="86"/>
      <c r="B7" s="87"/>
      <c r="C7" s="87"/>
      <c r="D7" s="87"/>
      <c r="E7" s="88"/>
      <c r="F7" s="21">
        <f>ROUND(E7*15/100,2)</f>
        <v>0</v>
      </c>
    </row>
    <row r="8" spans="1:6" ht="15" x14ac:dyDescent="0.25">
      <c r="A8" s="86"/>
      <c r="B8" s="87"/>
      <c r="C8" s="87"/>
      <c r="D8" s="87"/>
      <c r="E8" s="88"/>
      <c r="F8" s="21">
        <f t="shared" ref="F8:F36" si="0">ROUND(E8*15/100,2)</f>
        <v>0</v>
      </c>
    </row>
    <row r="9" spans="1:6" ht="15" x14ac:dyDescent="0.25">
      <c r="A9" s="86"/>
      <c r="B9" s="87"/>
      <c r="C9" s="87"/>
      <c r="D9" s="87"/>
      <c r="E9" s="88"/>
      <c r="F9" s="21">
        <f t="shared" si="0"/>
        <v>0</v>
      </c>
    </row>
    <row r="10" spans="1:6" ht="15" x14ac:dyDescent="0.25">
      <c r="A10" s="86"/>
      <c r="B10" s="87"/>
      <c r="C10" s="87"/>
      <c r="D10" s="87"/>
      <c r="E10" s="88"/>
      <c r="F10" s="21">
        <f t="shared" si="0"/>
        <v>0</v>
      </c>
    </row>
    <row r="11" spans="1:6" ht="15" x14ac:dyDescent="0.25">
      <c r="A11" s="86"/>
      <c r="B11" s="87"/>
      <c r="C11" s="87"/>
      <c r="D11" s="87"/>
      <c r="E11" s="88"/>
      <c r="F11" s="21">
        <f t="shared" si="0"/>
        <v>0</v>
      </c>
    </row>
    <row r="12" spans="1:6" ht="15" x14ac:dyDescent="0.25">
      <c r="A12" s="86"/>
      <c r="B12" s="87"/>
      <c r="C12" s="87"/>
      <c r="D12" s="87"/>
      <c r="E12" s="88"/>
      <c r="F12" s="21">
        <f t="shared" si="0"/>
        <v>0</v>
      </c>
    </row>
    <row r="13" spans="1:6" ht="15" x14ac:dyDescent="0.25">
      <c r="A13" s="86"/>
      <c r="B13" s="87"/>
      <c r="C13" s="87"/>
      <c r="D13" s="87"/>
      <c r="E13" s="88"/>
      <c r="F13" s="21">
        <f t="shared" si="0"/>
        <v>0</v>
      </c>
    </row>
    <row r="14" spans="1:6" ht="15" x14ac:dyDescent="0.25">
      <c r="A14" s="86"/>
      <c r="B14" s="87"/>
      <c r="C14" s="87"/>
      <c r="D14" s="87"/>
      <c r="E14" s="88"/>
      <c r="F14" s="21">
        <f t="shared" si="0"/>
        <v>0</v>
      </c>
    </row>
    <row r="15" spans="1:6" ht="15" x14ac:dyDescent="0.25">
      <c r="A15" s="86"/>
      <c r="B15" s="87"/>
      <c r="C15" s="87"/>
      <c r="D15" s="87"/>
      <c r="E15" s="88"/>
      <c r="F15" s="21">
        <f t="shared" si="0"/>
        <v>0</v>
      </c>
    </row>
    <row r="16" spans="1:6" ht="15" x14ac:dyDescent="0.25">
      <c r="A16" s="86"/>
      <c r="B16" s="87"/>
      <c r="C16" s="87"/>
      <c r="D16" s="87"/>
      <c r="E16" s="88"/>
      <c r="F16" s="21">
        <f t="shared" si="0"/>
        <v>0</v>
      </c>
    </row>
    <row r="17" spans="1:6" ht="15" x14ac:dyDescent="0.25">
      <c r="A17" s="86"/>
      <c r="B17" s="87"/>
      <c r="C17" s="87"/>
      <c r="D17" s="87"/>
      <c r="E17" s="88"/>
      <c r="F17" s="21">
        <f t="shared" si="0"/>
        <v>0</v>
      </c>
    </row>
    <row r="18" spans="1:6" ht="15" x14ac:dyDescent="0.25">
      <c r="A18" s="86"/>
      <c r="B18" s="87"/>
      <c r="C18" s="87"/>
      <c r="D18" s="87"/>
      <c r="E18" s="88"/>
      <c r="F18" s="21">
        <f t="shared" si="0"/>
        <v>0</v>
      </c>
    </row>
    <row r="19" spans="1:6" ht="15" x14ac:dyDescent="0.25">
      <c r="A19" s="86"/>
      <c r="B19" s="87"/>
      <c r="C19" s="87"/>
      <c r="D19" s="87"/>
      <c r="E19" s="88"/>
      <c r="F19" s="21">
        <f t="shared" si="0"/>
        <v>0</v>
      </c>
    </row>
    <row r="20" spans="1:6" ht="15" x14ac:dyDescent="0.25">
      <c r="A20" s="86"/>
      <c r="B20" s="87"/>
      <c r="C20" s="87"/>
      <c r="D20" s="87"/>
      <c r="E20" s="88"/>
      <c r="F20" s="21">
        <f t="shared" si="0"/>
        <v>0</v>
      </c>
    </row>
    <row r="21" spans="1:6" ht="15" x14ac:dyDescent="0.25">
      <c r="A21" s="86"/>
      <c r="B21" s="87"/>
      <c r="C21" s="87"/>
      <c r="D21" s="87"/>
      <c r="E21" s="88"/>
      <c r="F21" s="21">
        <f t="shared" si="0"/>
        <v>0</v>
      </c>
    </row>
    <row r="22" spans="1:6" ht="15" x14ac:dyDescent="0.25">
      <c r="A22" s="86"/>
      <c r="B22" s="87"/>
      <c r="C22" s="87"/>
      <c r="D22" s="87"/>
      <c r="E22" s="88"/>
      <c r="F22" s="21">
        <f t="shared" si="0"/>
        <v>0</v>
      </c>
    </row>
    <row r="23" spans="1:6" ht="15" x14ac:dyDescent="0.25">
      <c r="A23" s="86"/>
      <c r="B23" s="87"/>
      <c r="C23" s="87"/>
      <c r="D23" s="87"/>
      <c r="E23" s="88"/>
      <c r="F23" s="21">
        <f t="shared" si="0"/>
        <v>0</v>
      </c>
    </row>
    <row r="24" spans="1:6" ht="15" x14ac:dyDescent="0.25">
      <c r="A24" s="86"/>
      <c r="B24" s="87"/>
      <c r="C24" s="87"/>
      <c r="D24" s="87"/>
      <c r="E24" s="88"/>
      <c r="F24" s="21">
        <f t="shared" si="0"/>
        <v>0</v>
      </c>
    </row>
    <row r="25" spans="1:6" ht="15" x14ac:dyDescent="0.25">
      <c r="A25" s="86"/>
      <c r="B25" s="87"/>
      <c r="C25" s="87"/>
      <c r="D25" s="87"/>
      <c r="E25" s="88"/>
      <c r="F25" s="21">
        <f t="shared" si="0"/>
        <v>0</v>
      </c>
    </row>
    <row r="26" spans="1:6" ht="15" x14ac:dyDescent="0.25">
      <c r="A26" s="86"/>
      <c r="B26" s="87"/>
      <c r="C26" s="87"/>
      <c r="D26" s="87"/>
      <c r="E26" s="88"/>
      <c r="F26" s="21">
        <f t="shared" si="0"/>
        <v>0</v>
      </c>
    </row>
    <row r="27" spans="1:6" ht="15" x14ac:dyDescent="0.25">
      <c r="A27" s="86"/>
      <c r="B27" s="87"/>
      <c r="C27" s="87"/>
      <c r="D27" s="87"/>
      <c r="E27" s="88"/>
      <c r="F27" s="21">
        <f t="shared" si="0"/>
        <v>0</v>
      </c>
    </row>
    <row r="28" spans="1:6" ht="15" x14ac:dyDescent="0.25">
      <c r="A28" s="86"/>
      <c r="B28" s="87"/>
      <c r="C28" s="87"/>
      <c r="D28" s="87"/>
      <c r="E28" s="88"/>
      <c r="F28" s="21">
        <f t="shared" si="0"/>
        <v>0</v>
      </c>
    </row>
    <row r="29" spans="1:6" ht="15" x14ac:dyDescent="0.25">
      <c r="A29" s="86"/>
      <c r="B29" s="87"/>
      <c r="C29" s="87"/>
      <c r="D29" s="87"/>
      <c r="E29" s="88"/>
      <c r="F29" s="21">
        <f t="shared" si="0"/>
        <v>0</v>
      </c>
    </row>
    <row r="30" spans="1:6" ht="15" x14ac:dyDescent="0.25">
      <c r="A30" s="86"/>
      <c r="B30" s="87"/>
      <c r="C30" s="87"/>
      <c r="D30" s="87"/>
      <c r="E30" s="88"/>
      <c r="F30" s="21">
        <f t="shared" si="0"/>
        <v>0</v>
      </c>
    </row>
    <row r="31" spans="1:6" ht="15" x14ac:dyDescent="0.25">
      <c r="A31" s="86"/>
      <c r="B31" s="87"/>
      <c r="C31" s="87"/>
      <c r="D31" s="87"/>
      <c r="E31" s="88"/>
      <c r="F31" s="21">
        <f t="shared" si="0"/>
        <v>0</v>
      </c>
    </row>
    <row r="32" spans="1:6" ht="15" x14ac:dyDescent="0.25">
      <c r="A32" s="86"/>
      <c r="B32" s="87"/>
      <c r="C32" s="87"/>
      <c r="D32" s="87"/>
      <c r="E32" s="88"/>
      <c r="F32" s="21">
        <f t="shared" si="0"/>
        <v>0</v>
      </c>
    </row>
    <row r="33" spans="1:6" ht="15" x14ac:dyDescent="0.25">
      <c r="A33" s="86"/>
      <c r="B33" s="87"/>
      <c r="C33" s="87"/>
      <c r="D33" s="87"/>
      <c r="E33" s="88"/>
      <c r="F33" s="21">
        <f t="shared" si="0"/>
        <v>0</v>
      </c>
    </row>
    <row r="34" spans="1:6" ht="15" x14ac:dyDescent="0.25">
      <c r="A34" s="86"/>
      <c r="B34" s="87"/>
      <c r="C34" s="87"/>
      <c r="D34" s="87"/>
      <c r="E34" s="88"/>
      <c r="F34" s="21">
        <f t="shared" si="0"/>
        <v>0</v>
      </c>
    </row>
    <row r="35" spans="1:6" ht="15" x14ac:dyDescent="0.25">
      <c r="A35" s="86"/>
      <c r="B35" s="87"/>
      <c r="C35" s="87"/>
      <c r="D35" s="87"/>
      <c r="E35" s="88"/>
      <c r="F35" s="21">
        <f t="shared" si="0"/>
        <v>0</v>
      </c>
    </row>
    <row r="36" spans="1:6" ht="15" x14ac:dyDescent="0.25">
      <c r="A36" s="86"/>
      <c r="B36" s="87"/>
      <c r="C36" s="87"/>
      <c r="D36" s="87"/>
      <c r="E36" s="88"/>
      <c r="F36" s="21">
        <f t="shared" si="0"/>
        <v>0</v>
      </c>
    </row>
    <row r="37" spans="1:6" ht="15" x14ac:dyDescent="0.25">
      <c r="A37" s="86"/>
      <c r="B37" s="87"/>
      <c r="C37" s="87"/>
      <c r="D37" s="87"/>
      <c r="E37" s="88"/>
      <c r="F37" s="21">
        <f t="shared" ref="F37:F56" si="1">ROUND(E37*15/100,2)</f>
        <v>0</v>
      </c>
    </row>
    <row r="38" spans="1:6" ht="15" x14ac:dyDescent="0.25">
      <c r="A38" s="86"/>
      <c r="B38" s="87"/>
      <c r="C38" s="87"/>
      <c r="D38" s="87"/>
      <c r="E38" s="88"/>
      <c r="F38" s="21">
        <f t="shared" si="1"/>
        <v>0</v>
      </c>
    </row>
    <row r="39" spans="1:6" ht="15" x14ac:dyDescent="0.25">
      <c r="A39" s="86"/>
      <c r="B39" s="87"/>
      <c r="C39" s="87"/>
      <c r="D39" s="87"/>
      <c r="E39" s="88"/>
      <c r="F39" s="21">
        <f t="shared" si="1"/>
        <v>0</v>
      </c>
    </row>
    <row r="40" spans="1:6" ht="15" x14ac:dyDescent="0.25">
      <c r="A40" s="86"/>
      <c r="B40" s="87"/>
      <c r="C40" s="87"/>
      <c r="D40" s="87"/>
      <c r="E40" s="88"/>
      <c r="F40" s="21">
        <f t="shared" si="1"/>
        <v>0</v>
      </c>
    </row>
    <row r="41" spans="1:6" ht="15" x14ac:dyDescent="0.25">
      <c r="A41" s="86"/>
      <c r="B41" s="87"/>
      <c r="C41" s="87"/>
      <c r="D41" s="87"/>
      <c r="E41" s="88"/>
      <c r="F41" s="21">
        <f t="shared" si="1"/>
        <v>0</v>
      </c>
    </row>
    <row r="42" spans="1:6" ht="15" x14ac:dyDescent="0.25">
      <c r="A42" s="86"/>
      <c r="B42" s="87"/>
      <c r="C42" s="87"/>
      <c r="D42" s="87"/>
      <c r="E42" s="88"/>
      <c r="F42" s="21">
        <f t="shared" si="1"/>
        <v>0</v>
      </c>
    </row>
    <row r="43" spans="1:6" ht="15" x14ac:dyDescent="0.25">
      <c r="A43" s="86"/>
      <c r="B43" s="87"/>
      <c r="C43" s="87"/>
      <c r="D43" s="87"/>
      <c r="E43" s="88"/>
      <c r="F43" s="21">
        <f t="shared" si="1"/>
        <v>0</v>
      </c>
    </row>
    <row r="44" spans="1:6" ht="15" x14ac:dyDescent="0.25">
      <c r="A44" s="86"/>
      <c r="B44" s="87"/>
      <c r="C44" s="87"/>
      <c r="D44" s="87"/>
      <c r="E44" s="88"/>
      <c r="F44" s="21">
        <f t="shared" si="1"/>
        <v>0</v>
      </c>
    </row>
    <row r="45" spans="1:6" ht="15" x14ac:dyDescent="0.25">
      <c r="A45" s="86"/>
      <c r="B45" s="87"/>
      <c r="C45" s="87"/>
      <c r="D45" s="87"/>
      <c r="E45" s="88"/>
      <c r="F45" s="21">
        <f t="shared" si="1"/>
        <v>0</v>
      </c>
    </row>
    <row r="46" spans="1:6" ht="15" x14ac:dyDescent="0.25">
      <c r="A46" s="86"/>
      <c r="B46" s="87"/>
      <c r="C46" s="87"/>
      <c r="D46" s="87"/>
      <c r="E46" s="88"/>
      <c r="F46" s="21">
        <f t="shared" si="1"/>
        <v>0</v>
      </c>
    </row>
    <row r="47" spans="1:6" ht="15" x14ac:dyDescent="0.25">
      <c r="A47" s="86"/>
      <c r="B47" s="87"/>
      <c r="C47" s="87"/>
      <c r="D47" s="87"/>
      <c r="E47" s="88"/>
      <c r="F47" s="21">
        <f t="shared" si="1"/>
        <v>0</v>
      </c>
    </row>
    <row r="48" spans="1:6" ht="15" x14ac:dyDescent="0.25">
      <c r="A48" s="86"/>
      <c r="B48" s="87"/>
      <c r="C48" s="87"/>
      <c r="D48" s="87"/>
      <c r="E48" s="88"/>
      <c r="F48" s="21">
        <f t="shared" si="1"/>
        <v>0</v>
      </c>
    </row>
    <row r="49" spans="1:6" ht="15" x14ac:dyDescent="0.25">
      <c r="A49" s="86"/>
      <c r="B49" s="87"/>
      <c r="C49" s="87"/>
      <c r="D49" s="87"/>
      <c r="E49" s="88"/>
      <c r="F49" s="21">
        <f t="shared" si="1"/>
        <v>0</v>
      </c>
    </row>
    <row r="50" spans="1:6" ht="15" x14ac:dyDescent="0.25">
      <c r="A50" s="86"/>
      <c r="B50" s="87"/>
      <c r="C50" s="87"/>
      <c r="D50" s="87"/>
      <c r="E50" s="88"/>
      <c r="F50" s="21">
        <f t="shared" si="1"/>
        <v>0</v>
      </c>
    </row>
    <row r="51" spans="1:6" ht="15" x14ac:dyDescent="0.25">
      <c r="A51" s="86"/>
      <c r="B51" s="87"/>
      <c r="C51" s="87"/>
      <c r="D51" s="87"/>
      <c r="E51" s="88"/>
      <c r="F51" s="21">
        <f t="shared" si="1"/>
        <v>0</v>
      </c>
    </row>
    <row r="52" spans="1:6" ht="15" x14ac:dyDescent="0.25">
      <c r="A52" s="86"/>
      <c r="B52" s="87"/>
      <c r="C52" s="87"/>
      <c r="D52" s="87"/>
      <c r="E52" s="88"/>
      <c r="F52" s="21">
        <f t="shared" si="1"/>
        <v>0</v>
      </c>
    </row>
    <row r="53" spans="1:6" ht="15" x14ac:dyDescent="0.25">
      <c r="A53" s="86"/>
      <c r="B53" s="87"/>
      <c r="C53" s="87"/>
      <c r="D53" s="87"/>
      <c r="E53" s="88"/>
      <c r="F53" s="21">
        <f t="shared" si="1"/>
        <v>0</v>
      </c>
    </row>
    <row r="54" spans="1:6" ht="15" x14ac:dyDescent="0.25">
      <c r="A54" s="86"/>
      <c r="B54" s="87"/>
      <c r="C54" s="87"/>
      <c r="D54" s="87"/>
      <c r="E54" s="88"/>
      <c r="F54" s="21">
        <f t="shared" si="1"/>
        <v>0</v>
      </c>
    </row>
    <row r="55" spans="1:6" ht="15" x14ac:dyDescent="0.25">
      <c r="A55" s="86"/>
      <c r="B55" s="87"/>
      <c r="C55" s="87"/>
      <c r="D55" s="87"/>
      <c r="E55" s="88"/>
      <c r="F55" s="21">
        <f t="shared" si="1"/>
        <v>0</v>
      </c>
    </row>
    <row r="56" spans="1:6" ht="15" x14ac:dyDescent="0.25">
      <c r="A56" s="86"/>
      <c r="B56" s="87"/>
      <c r="C56" s="87"/>
      <c r="D56" s="87"/>
      <c r="E56" s="88"/>
      <c r="F56" s="21">
        <f t="shared" si="1"/>
        <v>0</v>
      </c>
    </row>
  </sheetData>
  <sheetProtection password="D9B0" sheet="1" objects="1" scenarios="1"/>
  <mergeCells count="3">
    <mergeCell ref="A2:F2"/>
    <mergeCell ref="E4:F4"/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Z61"/>
  <sheetViews>
    <sheetView topLeftCell="B1" zoomScaleNormal="100" workbookViewId="0">
      <selection activeCell="J15" sqref="J15"/>
    </sheetView>
  </sheetViews>
  <sheetFormatPr baseColWidth="10" defaultColWidth="11.42578125" defaultRowHeight="15" x14ac:dyDescent="0.25"/>
  <cols>
    <col min="1" max="1" width="11.42578125" style="13" hidden="1" customWidth="1"/>
    <col min="2" max="2" width="11.42578125" style="13"/>
    <col min="3" max="5" width="20.7109375" style="13" customWidth="1"/>
    <col min="6" max="6" width="13.140625" style="13" customWidth="1"/>
    <col min="7" max="7" width="16.28515625" style="13" customWidth="1"/>
    <col min="8" max="8" width="13.140625" style="34" customWidth="1"/>
    <col min="9" max="9" width="13.140625" style="13" customWidth="1"/>
    <col min="10" max="10" width="16.28515625" style="13" customWidth="1"/>
    <col min="11" max="11" width="13.140625" style="34" customWidth="1"/>
    <col min="12" max="12" width="11.7109375" style="13" customWidth="1"/>
    <col min="13" max="13" width="12.7109375" style="13" customWidth="1"/>
    <col min="14" max="14" width="13.5703125" style="13" customWidth="1"/>
    <col min="15" max="15" width="11.7109375" style="13" customWidth="1"/>
    <col min="16" max="16384" width="11.42578125" style="13"/>
  </cols>
  <sheetData>
    <row r="1" spans="1:24" ht="21.75" customHeight="1" x14ac:dyDescent="0.25"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24" ht="23.25" x14ac:dyDescent="0.25">
      <c r="B2" s="96" t="s">
        <v>79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24" ht="15" customHeight="1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24" ht="27.75" x14ac:dyDescent="0.25">
      <c r="B4" s="98" t="s">
        <v>39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1:24" x14ac:dyDescent="0.25">
      <c r="B5" s="68"/>
      <c r="C5" s="68"/>
      <c r="D5" s="68"/>
      <c r="E5" s="68"/>
      <c r="F5" s="68"/>
      <c r="G5" s="68"/>
      <c r="H5" s="27"/>
      <c r="I5" s="68"/>
      <c r="J5" s="68"/>
      <c r="K5" s="27"/>
      <c r="L5" s="68"/>
      <c r="M5" s="68"/>
      <c r="N5" s="68"/>
      <c r="O5" s="68"/>
    </row>
    <row r="6" spans="1:24" ht="20.25" x14ac:dyDescent="0.25">
      <c r="B6" s="99" t="s">
        <v>74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</row>
    <row r="7" spans="1:24" x14ac:dyDescent="0.25">
      <c r="B7" s="68"/>
      <c r="C7" s="68"/>
      <c r="D7" s="68"/>
      <c r="E7" s="68"/>
      <c r="F7" s="68"/>
      <c r="G7" s="68"/>
      <c r="H7" s="27"/>
      <c r="I7" s="68"/>
      <c r="J7" s="68"/>
      <c r="K7" s="27"/>
      <c r="L7" s="68"/>
      <c r="M7" s="68"/>
      <c r="N7" s="68"/>
      <c r="O7" s="68"/>
    </row>
    <row r="8" spans="1:24" ht="21" x14ac:dyDescent="0.25">
      <c r="B8" s="112" t="s">
        <v>38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</row>
    <row r="9" spans="1:24" ht="27" customHeight="1" x14ac:dyDescent="0.25">
      <c r="A9" s="94" t="s">
        <v>3</v>
      </c>
      <c r="B9" s="103" t="s">
        <v>4</v>
      </c>
      <c r="C9" s="101" t="s">
        <v>0</v>
      </c>
      <c r="D9" s="106" t="s">
        <v>76</v>
      </c>
      <c r="E9" s="110" t="s">
        <v>19</v>
      </c>
      <c r="F9" s="100" t="s">
        <v>1</v>
      </c>
      <c r="G9" s="101"/>
      <c r="H9" s="102"/>
      <c r="I9" s="100" t="s">
        <v>2</v>
      </c>
      <c r="J9" s="101"/>
      <c r="K9" s="102"/>
      <c r="L9" s="108" t="s">
        <v>8</v>
      </c>
      <c r="M9" s="70" t="s">
        <v>23</v>
      </c>
      <c r="N9" s="94" t="s">
        <v>30</v>
      </c>
      <c r="O9" s="94" t="s">
        <v>3</v>
      </c>
    </row>
    <row r="10" spans="1:24" ht="27" customHeight="1" x14ac:dyDescent="0.25">
      <c r="A10" s="95"/>
      <c r="B10" s="104"/>
      <c r="C10" s="105"/>
      <c r="D10" s="107"/>
      <c r="E10" s="111"/>
      <c r="F10" s="4" t="s">
        <v>29</v>
      </c>
      <c r="G10" s="12" t="s">
        <v>36</v>
      </c>
      <c r="H10" s="3" t="s">
        <v>6</v>
      </c>
      <c r="I10" s="4" t="s">
        <v>28</v>
      </c>
      <c r="J10" s="12" t="s">
        <v>75</v>
      </c>
      <c r="K10" s="3" t="s">
        <v>7</v>
      </c>
      <c r="L10" s="109"/>
      <c r="M10" s="3" t="s">
        <v>12</v>
      </c>
      <c r="N10" s="95"/>
      <c r="O10" s="95"/>
    </row>
    <row r="11" spans="1:24" ht="64.5" thickBot="1" x14ac:dyDescent="0.3">
      <c r="A11" s="28"/>
      <c r="B11" s="29"/>
      <c r="C11" s="30"/>
      <c r="D11" s="30"/>
      <c r="E11" s="31"/>
      <c r="F11" s="51" t="s">
        <v>49</v>
      </c>
      <c r="G11" s="52" t="s">
        <v>69</v>
      </c>
      <c r="H11" s="53"/>
      <c r="I11" s="51" t="s">
        <v>49</v>
      </c>
      <c r="J11" s="52" t="s">
        <v>70</v>
      </c>
      <c r="K11" s="32"/>
      <c r="L11" s="28">
        <f>MAX($L$12:$L$61)</f>
        <v>0</v>
      </c>
      <c r="M11" s="28" t="s">
        <v>11</v>
      </c>
      <c r="N11" s="28"/>
      <c r="O11" s="28"/>
    </row>
    <row r="12" spans="1:24" x14ac:dyDescent="0.25">
      <c r="A12" s="33">
        <f>O12</f>
        <v>0</v>
      </c>
      <c r="B12" s="34">
        <f>'Rapport écrit 1er cycle'!A7</f>
        <v>0</v>
      </c>
      <c r="C12" s="13" t="e">
        <f>VLOOKUP($B12,'Rapport écrit 1er cycle'!$A$7:$F$105,2,FALSE)</f>
        <v>#N/A</v>
      </c>
      <c r="D12" s="13" t="e">
        <f>VLOOKUP($B12,'Rapport écrit 1er cycle'!$A$7:$F$105,3,FALSE)</f>
        <v>#N/A</v>
      </c>
      <c r="E12" s="35" t="e">
        <f>VLOOKUP($B12,'Rapport écrit 1er cycle'!$A$7:$F$105,4,FALSE)</f>
        <v>#N/A</v>
      </c>
      <c r="F12" s="88"/>
      <c r="G12" s="87"/>
      <c r="H12" s="20">
        <f>IF(F12="X",0,IF(F12="",0,1)*IF((100-$F12-IF(G12="X",10,0)&lt;0),0,(100-$F12-IF(G12="X",10,0))))</f>
        <v>0</v>
      </c>
      <c r="I12" s="88"/>
      <c r="J12" s="87"/>
      <c r="K12" s="20">
        <f>IF(I12="X",0,IF(I12="",0,1)*IF((100-$I12-IF(J12="X",10,0))&lt;0,0,(100-$I12-IF(J12="X",10,0))))</f>
        <v>0</v>
      </c>
      <c r="L12" s="33">
        <f>$H12+$K12</f>
        <v>0</v>
      </c>
      <c r="M12" s="36" t="e">
        <f>VLOOKUP($B12,'Rapport écrit 1er cycle'!$A$7:$F$105,6,FALSE)</f>
        <v>#N/A</v>
      </c>
      <c r="N12" s="89"/>
      <c r="O12" s="36">
        <f>IFERROR((85*$L12/$L$11+$M12)+IF(N12="",0,1/N12/1000),0)</f>
        <v>0</v>
      </c>
      <c r="Q12" s="43" t="s">
        <v>47</v>
      </c>
      <c r="R12" s="44"/>
      <c r="S12" s="44"/>
      <c r="T12" s="44"/>
      <c r="U12" s="44"/>
      <c r="V12" s="44"/>
      <c r="W12" s="44"/>
      <c r="X12" s="45"/>
    </row>
    <row r="13" spans="1:24" x14ac:dyDescent="0.25">
      <c r="A13" s="33">
        <f t="shared" ref="A13:A41" si="0">O13</f>
        <v>0</v>
      </c>
      <c r="B13" s="34">
        <f>'Rapport écrit 1er cycle'!A8</f>
        <v>0</v>
      </c>
      <c r="C13" s="13" t="e">
        <f>VLOOKUP($B13,'Rapport écrit 1er cycle'!$A$7:$F$105,2,FALSE)</f>
        <v>#N/A</v>
      </c>
      <c r="D13" s="13" t="e">
        <f>VLOOKUP($B13,'Rapport écrit 1er cycle'!$A$7:$F$105,3,FALSE)</f>
        <v>#N/A</v>
      </c>
      <c r="E13" s="35" t="e">
        <f>VLOOKUP($B13,'Rapport écrit 1er cycle'!$A$7:$F$105,4,FALSE)</f>
        <v>#N/A</v>
      </c>
      <c r="F13" s="88"/>
      <c r="G13" s="87"/>
      <c r="H13" s="20">
        <f t="shared" ref="H13:H41" si="1">IF(F13="X",0,IF(F13="",0,1)*IF((100-$F13-IF(G13="X",10,0)&lt;0),0,(100-$F13-IF(G13="X",10,0))))</f>
        <v>0</v>
      </c>
      <c r="I13" s="88"/>
      <c r="J13" s="87"/>
      <c r="K13" s="20">
        <f t="shared" ref="K13:K41" si="2">IF(I13="X",0,IF(I13="",0,1)*IF((100-$I13-IF(J13="X",10,0))&lt;0,0,(100-$I13-IF(J13="X",10,0))))</f>
        <v>0</v>
      </c>
      <c r="L13" s="33">
        <f t="shared" ref="L13:L61" si="3">$H13+$K13</f>
        <v>0</v>
      </c>
      <c r="M13" s="36" t="e">
        <f>VLOOKUP($B13,'Rapport écrit 1er cycle'!$A$7:$F$105,6,FALSE)</f>
        <v>#N/A</v>
      </c>
      <c r="N13" s="89"/>
      <c r="O13" s="36">
        <f t="shared" ref="O13:O41" si="4">IFERROR((85*$L13/$L$11+$M13)+IF(N13="",0,1/N13/1000),0)</f>
        <v>0</v>
      </c>
      <c r="Q13" s="46" t="s">
        <v>42</v>
      </c>
      <c r="X13" s="47"/>
    </row>
    <row r="14" spans="1:24" x14ac:dyDescent="0.25">
      <c r="A14" s="33">
        <f t="shared" si="0"/>
        <v>0</v>
      </c>
      <c r="B14" s="34">
        <f>'Rapport écrit 1er cycle'!A9</f>
        <v>0</v>
      </c>
      <c r="C14" s="13" t="e">
        <f>VLOOKUP($B14,'Rapport écrit 1er cycle'!$A$7:$F$105,2,FALSE)</f>
        <v>#N/A</v>
      </c>
      <c r="D14" s="13" t="e">
        <f>VLOOKUP($B14,'Rapport écrit 1er cycle'!$A$7:$F$105,3,FALSE)</f>
        <v>#N/A</v>
      </c>
      <c r="E14" s="35" t="e">
        <f>VLOOKUP($B14,'Rapport écrit 1er cycle'!$A$7:$F$105,4,FALSE)</f>
        <v>#N/A</v>
      </c>
      <c r="F14" s="88"/>
      <c r="G14" s="87"/>
      <c r="H14" s="20">
        <f t="shared" si="1"/>
        <v>0</v>
      </c>
      <c r="I14" s="88"/>
      <c r="J14" s="87"/>
      <c r="K14" s="20">
        <f t="shared" si="2"/>
        <v>0</v>
      </c>
      <c r="L14" s="33">
        <f t="shared" si="3"/>
        <v>0</v>
      </c>
      <c r="M14" s="36" t="e">
        <f>VLOOKUP($B14,'Rapport écrit 1er cycle'!$A$7:$F$105,6,FALSE)</f>
        <v>#N/A</v>
      </c>
      <c r="N14" s="89"/>
      <c r="O14" s="36">
        <f t="shared" si="4"/>
        <v>0</v>
      </c>
      <c r="Q14" s="46" t="s">
        <v>41</v>
      </c>
      <c r="X14" s="47"/>
    </row>
    <row r="15" spans="1:24" x14ac:dyDescent="0.25">
      <c r="A15" s="33">
        <f t="shared" si="0"/>
        <v>0</v>
      </c>
      <c r="B15" s="34">
        <f>'Rapport écrit 1er cycle'!A10</f>
        <v>0</v>
      </c>
      <c r="C15" s="13" t="e">
        <f>VLOOKUP($B15,'Rapport écrit 1er cycle'!$A$7:$F$105,2,FALSE)</f>
        <v>#N/A</v>
      </c>
      <c r="D15" s="13" t="e">
        <f>VLOOKUP($B15,'Rapport écrit 1er cycle'!$A$7:$F$105,3,FALSE)</f>
        <v>#N/A</v>
      </c>
      <c r="E15" s="35" t="e">
        <f>VLOOKUP($B15,'Rapport écrit 1er cycle'!$A$7:$F$105,4,FALSE)</f>
        <v>#N/A</v>
      </c>
      <c r="F15" s="88"/>
      <c r="G15" s="87"/>
      <c r="H15" s="20">
        <f t="shared" si="1"/>
        <v>0</v>
      </c>
      <c r="I15" s="88"/>
      <c r="J15" s="87"/>
      <c r="K15" s="20">
        <f t="shared" si="2"/>
        <v>0</v>
      </c>
      <c r="L15" s="33">
        <f t="shared" si="3"/>
        <v>0</v>
      </c>
      <c r="M15" s="36" t="e">
        <f>VLOOKUP($B15,'Rapport écrit 1er cycle'!$A$7:$F$105,6,FALSE)</f>
        <v>#N/A</v>
      </c>
      <c r="N15" s="89"/>
      <c r="O15" s="36">
        <f t="shared" si="4"/>
        <v>0</v>
      </c>
      <c r="Q15" s="46" t="s">
        <v>44</v>
      </c>
      <c r="X15" s="47"/>
    </row>
    <row r="16" spans="1:24" ht="15.75" thickBot="1" x14ac:dyDescent="0.3">
      <c r="A16" s="33">
        <f t="shared" si="0"/>
        <v>0</v>
      </c>
      <c r="B16" s="34">
        <f>'Rapport écrit 1er cycle'!A11</f>
        <v>0</v>
      </c>
      <c r="C16" s="13" t="e">
        <f>VLOOKUP($B16,'Rapport écrit 1er cycle'!$A$7:$F$105,2,FALSE)</f>
        <v>#N/A</v>
      </c>
      <c r="D16" s="13" t="e">
        <f>VLOOKUP($B16,'Rapport écrit 1er cycle'!$A$7:$F$105,3,FALSE)</f>
        <v>#N/A</v>
      </c>
      <c r="E16" s="35" t="e">
        <f>VLOOKUP($B16,'Rapport écrit 1er cycle'!$A$7:$F$105,4,FALSE)</f>
        <v>#N/A</v>
      </c>
      <c r="F16" s="88"/>
      <c r="G16" s="87"/>
      <c r="H16" s="20">
        <f t="shared" si="1"/>
        <v>0</v>
      </c>
      <c r="I16" s="88"/>
      <c r="J16" s="87"/>
      <c r="K16" s="20">
        <f t="shared" si="2"/>
        <v>0</v>
      </c>
      <c r="L16" s="33">
        <f t="shared" si="3"/>
        <v>0</v>
      </c>
      <c r="M16" s="36" t="e">
        <f>VLOOKUP($B16,'Rapport écrit 1er cycle'!$A$7:$F$105,6,FALSE)</f>
        <v>#N/A</v>
      </c>
      <c r="N16" s="89"/>
      <c r="O16" s="36">
        <f t="shared" si="4"/>
        <v>0</v>
      </c>
      <c r="Q16" s="48" t="s">
        <v>46</v>
      </c>
      <c r="R16" s="49"/>
      <c r="S16" s="49"/>
      <c r="T16" s="49"/>
      <c r="U16" s="49"/>
      <c r="V16" s="49"/>
      <c r="W16" s="49"/>
      <c r="X16" s="50"/>
    </row>
    <row r="17" spans="1:26" ht="15.75" thickBot="1" x14ac:dyDescent="0.3">
      <c r="A17" s="33">
        <f t="shared" si="0"/>
        <v>0</v>
      </c>
      <c r="B17" s="34">
        <f>'Rapport écrit 1er cycle'!A12</f>
        <v>0</v>
      </c>
      <c r="C17" s="13" t="e">
        <f>VLOOKUP($B17,'Rapport écrit 1er cycle'!$A$7:$F$105,2,FALSE)</f>
        <v>#N/A</v>
      </c>
      <c r="D17" s="13" t="e">
        <f>VLOOKUP($B17,'Rapport écrit 1er cycle'!$A$7:$F$105,3,FALSE)</f>
        <v>#N/A</v>
      </c>
      <c r="E17" s="35" t="e">
        <f>VLOOKUP($B17,'Rapport écrit 1er cycle'!$A$7:$F$105,4,FALSE)</f>
        <v>#N/A</v>
      </c>
      <c r="F17" s="88"/>
      <c r="G17" s="87"/>
      <c r="H17" s="20">
        <f t="shared" si="1"/>
        <v>0</v>
      </c>
      <c r="I17" s="88"/>
      <c r="J17" s="87"/>
      <c r="K17" s="20">
        <f t="shared" si="2"/>
        <v>0</v>
      </c>
      <c r="L17" s="33">
        <f t="shared" si="3"/>
        <v>0</v>
      </c>
      <c r="M17" s="36" t="e">
        <f>VLOOKUP($B17,'Rapport écrit 1er cycle'!$A$7:$F$105,6,FALSE)</f>
        <v>#N/A</v>
      </c>
      <c r="N17" s="89"/>
      <c r="O17" s="36">
        <f t="shared" si="4"/>
        <v>0</v>
      </c>
    </row>
    <row r="18" spans="1:26" x14ac:dyDescent="0.25">
      <c r="A18" s="33">
        <f t="shared" si="0"/>
        <v>0</v>
      </c>
      <c r="B18" s="34">
        <f>'Rapport écrit 1er cycle'!A13</f>
        <v>0</v>
      </c>
      <c r="C18" s="13" t="e">
        <f>VLOOKUP($B18,'Rapport écrit 1er cycle'!$A$7:$F$105,2,FALSE)</f>
        <v>#N/A</v>
      </c>
      <c r="D18" s="13" t="e">
        <f>VLOOKUP($B18,'Rapport écrit 1er cycle'!$A$7:$F$105,3,FALSE)</f>
        <v>#N/A</v>
      </c>
      <c r="E18" s="35" t="e">
        <f>VLOOKUP($B18,'Rapport écrit 1er cycle'!$A$7:$F$105,4,FALSE)</f>
        <v>#N/A</v>
      </c>
      <c r="F18" s="88"/>
      <c r="G18" s="87"/>
      <c r="H18" s="20">
        <f t="shared" si="1"/>
        <v>0</v>
      </c>
      <c r="I18" s="88"/>
      <c r="J18" s="87"/>
      <c r="K18" s="20">
        <f t="shared" si="2"/>
        <v>0</v>
      </c>
      <c r="L18" s="33">
        <f t="shared" si="3"/>
        <v>0</v>
      </c>
      <c r="M18" s="36" t="e">
        <f>VLOOKUP($B18,'Rapport écrit 1er cycle'!$A$7:$F$105,6,FALSE)</f>
        <v>#N/A</v>
      </c>
      <c r="N18" s="89"/>
      <c r="O18" s="36">
        <f t="shared" si="4"/>
        <v>0</v>
      </c>
      <c r="Q18" s="37" t="s">
        <v>48</v>
      </c>
      <c r="R18" s="38"/>
      <c r="S18" s="38"/>
      <c r="T18" s="38"/>
      <c r="U18" s="38"/>
      <c r="V18" s="38"/>
      <c r="W18" s="38"/>
      <c r="X18" s="38"/>
      <c r="Y18" s="38"/>
      <c r="Z18" s="39"/>
    </row>
    <row r="19" spans="1:26" ht="15.75" thickBot="1" x14ac:dyDescent="0.3">
      <c r="A19" s="33">
        <f t="shared" si="0"/>
        <v>0</v>
      </c>
      <c r="B19" s="34">
        <f>'Rapport écrit 1er cycle'!A14</f>
        <v>0</v>
      </c>
      <c r="C19" s="13" t="e">
        <f>VLOOKUP($B19,'Rapport écrit 1er cycle'!$A$7:$F$105,2,FALSE)</f>
        <v>#N/A</v>
      </c>
      <c r="D19" s="13" t="e">
        <f>VLOOKUP($B19,'Rapport écrit 1er cycle'!$A$7:$F$105,3,FALSE)</f>
        <v>#N/A</v>
      </c>
      <c r="E19" s="35" t="e">
        <f>VLOOKUP($B19,'Rapport écrit 1er cycle'!$A$7:$F$105,4,FALSE)</f>
        <v>#N/A</v>
      </c>
      <c r="F19" s="88"/>
      <c r="G19" s="87"/>
      <c r="H19" s="20">
        <f t="shared" si="1"/>
        <v>0</v>
      </c>
      <c r="I19" s="88"/>
      <c r="J19" s="87"/>
      <c r="K19" s="20">
        <f t="shared" si="2"/>
        <v>0</v>
      </c>
      <c r="L19" s="33">
        <f t="shared" si="3"/>
        <v>0</v>
      </c>
      <c r="M19" s="36" t="e">
        <f>VLOOKUP($B19,'Rapport écrit 1er cycle'!$A$7:$F$105,6,FALSE)</f>
        <v>#N/A</v>
      </c>
      <c r="N19" s="89"/>
      <c r="O19" s="36">
        <f t="shared" si="4"/>
        <v>0</v>
      </c>
      <c r="Q19" s="40" t="s">
        <v>71</v>
      </c>
      <c r="R19" s="41"/>
      <c r="S19" s="41"/>
      <c r="T19" s="41"/>
      <c r="U19" s="41"/>
      <c r="V19" s="41"/>
      <c r="W19" s="41"/>
      <c r="X19" s="41"/>
      <c r="Y19" s="41"/>
      <c r="Z19" s="42"/>
    </row>
    <row r="20" spans="1:26" x14ac:dyDescent="0.25">
      <c r="A20" s="33">
        <f t="shared" si="0"/>
        <v>0</v>
      </c>
      <c r="B20" s="34">
        <f>'Rapport écrit 1er cycle'!A15</f>
        <v>0</v>
      </c>
      <c r="C20" s="13" t="e">
        <f>VLOOKUP($B20,'Rapport écrit 1er cycle'!$A$7:$F$105,2,FALSE)</f>
        <v>#N/A</v>
      </c>
      <c r="D20" s="13" t="e">
        <f>VLOOKUP($B20,'Rapport écrit 1er cycle'!$A$7:$F$105,3,FALSE)</f>
        <v>#N/A</v>
      </c>
      <c r="E20" s="35" t="e">
        <f>VLOOKUP($B20,'Rapport écrit 1er cycle'!$A$7:$F$105,4,FALSE)</f>
        <v>#N/A</v>
      </c>
      <c r="F20" s="88"/>
      <c r="G20" s="87"/>
      <c r="H20" s="20">
        <f t="shared" si="1"/>
        <v>0</v>
      </c>
      <c r="I20" s="88"/>
      <c r="J20" s="87"/>
      <c r="K20" s="20">
        <f t="shared" si="2"/>
        <v>0</v>
      </c>
      <c r="L20" s="33">
        <f t="shared" si="3"/>
        <v>0</v>
      </c>
      <c r="M20" s="36" t="e">
        <f>VLOOKUP($B20,'Rapport écrit 1er cycle'!$A$7:$F$105,6,FALSE)</f>
        <v>#N/A</v>
      </c>
      <c r="N20" s="89"/>
      <c r="O20" s="36">
        <f t="shared" si="4"/>
        <v>0</v>
      </c>
    </row>
    <row r="21" spans="1:26" x14ac:dyDescent="0.25">
      <c r="A21" s="33">
        <f t="shared" si="0"/>
        <v>0</v>
      </c>
      <c r="B21" s="34">
        <f>'Rapport écrit 1er cycle'!A16</f>
        <v>0</v>
      </c>
      <c r="C21" s="13" t="e">
        <f>VLOOKUP($B21,'Rapport écrit 1er cycle'!$A$7:$F$105,2,FALSE)</f>
        <v>#N/A</v>
      </c>
      <c r="D21" s="13" t="e">
        <f>VLOOKUP($B21,'Rapport écrit 1er cycle'!$A$7:$F$105,3,FALSE)</f>
        <v>#N/A</v>
      </c>
      <c r="E21" s="35" t="e">
        <f>VLOOKUP($B21,'Rapport écrit 1er cycle'!$A$7:$F$105,4,FALSE)</f>
        <v>#N/A</v>
      </c>
      <c r="F21" s="88"/>
      <c r="G21" s="87"/>
      <c r="H21" s="20">
        <f t="shared" si="1"/>
        <v>0</v>
      </c>
      <c r="I21" s="88"/>
      <c r="J21" s="87"/>
      <c r="K21" s="20">
        <f t="shared" si="2"/>
        <v>0</v>
      </c>
      <c r="L21" s="33">
        <f t="shared" si="3"/>
        <v>0</v>
      </c>
      <c r="M21" s="36" t="e">
        <f>VLOOKUP($B21,'Rapport écrit 1er cycle'!$A$7:$F$105,6,FALSE)</f>
        <v>#N/A</v>
      </c>
      <c r="N21" s="89"/>
      <c r="O21" s="36">
        <f t="shared" si="4"/>
        <v>0</v>
      </c>
    </row>
    <row r="22" spans="1:26" x14ac:dyDescent="0.25">
      <c r="A22" s="33">
        <f t="shared" si="0"/>
        <v>0</v>
      </c>
      <c r="B22" s="34">
        <f>'Rapport écrit 1er cycle'!A17</f>
        <v>0</v>
      </c>
      <c r="C22" s="13" t="e">
        <f>VLOOKUP($B22,'Rapport écrit 1er cycle'!$A$7:$F$105,2,FALSE)</f>
        <v>#N/A</v>
      </c>
      <c r="D22" s="13" t="e">
        <f>VLOOKUP($B22,'Rapport écrit 1er cycle'!$A$7:$F$105,3,FALSE)</f>
        <v>#N/A</v>
      </c>
      <c r="E22" s="35" t="e">
        <f>VLOOKUP($B22,'Rapport écrit 1er cycle'!$A$7:$F$105,4,FALSE)</f>
        <v>#N/A</v>
      </c>
      <c r="F22" s="88"/>
      <c r="G22" s="87"/>
      <c r="H22" s="20">
        <f t="shared" si="1"/>
        <v>0</v>
      </c>
      <c r="I22" s="88"/>
      <c r="J22" s="87"/>
      <c r="K22" s="20">
        <f t="shared" si="2"/>
        <v>0</v>
      </c>
      <c r="L22" s="33">
        <f t="shared" si="3"/>
        <v>0</v>
      </c>
      <c r="M22" s="36" t="e">
        <f>VLOOKUP($B22,'Rapport écrit 1er cycle'!$A$7:$F$105,6,FALSE)</f>
        <v>#N/A</v>
      </c>
      <c r="N22" s="89"/>
      <c r="O22" s="36">
        <f t="shared" si="4"/>
        <v>0</v>
      </c>
    </row>
    <row r="23" spans="1:26" x14ac:dyDescent="0.25">
      <c r="A23" s="33">
        <f t="shared" si="0"/>
        <v>0</v>
      </c>
      <c r="B23" s="34">
        <f>'Rapport écrit 1er cycle'!A18</f>
        <v>0</v>
      </c>
      <c r="C23" s="13" t="e">
        <f>VLOOKUP($B23,'Rapport écrit 1er cycle'!$A$7:$F$105,2,FALSE)</f>
        <v>#N/A</v>
      </c>
      <c r="D23" s="13" t="e">
        <f>VLOOKUP($B23,'Rapport écrit 1er cycle'!$A$7:$F$105,3,FALSE)</f>
        <v>#N/A</v>
      </c>
      <c r="E23" s="35" t="e">
        <f>VLOOKUP($B23,'Rapport écrit 1er cycle'!$A$7:$F$105,4,FALSE)</f>
        <v>#N/A</v>
      </c>
      <c r="F23" s="88"/>
      <c r="G23" s="87"/>
      <c r="H23" s="20">
        <f t="shared" si="1"/>
        <v>0</v>
      </c>
      <c r="I23" s="88"/>
      <c r="J23" s="87"/>
      <c r="K23" s="20">
        <f t="shared" si="2"/>
        <v>0</v>
      </c>
      <c r="L23" s="33">
        <f t="shared" si="3"/>
        <v>0</v>
      </c>
      <c r="M23" s="36" t="e">
        <f>VLOOKUP($B23,'Rapport écrit 1er cycle'!$A$7:$F$105,6,FALSE)</f>
        <v>#N/A</v>
      </c>
      <c r="N23" s="89"/>
      <c r="O23" s="36">
        <f t="shared" si="4"/>
        <v>0</v>
      </c>
    </row>
    <row r="24" spans="1:26" x14ac:dyDescent="0.25">
      <c r="A24" s="33">
        <f t="shared" si="0"/>
        <v>0</v>
      </c>
      <c r="B24" s="34">
        <f>'Rapport écrit 1er cycle'!A19</f>
        <v>0</v>
      </c>
      <c r="C24" s="13" t="e">
        <f>VLOOKUP($B24,'Rapport écrit 1er cycle'!$A$7:$F$105,2,FALSE)</f>
        <v>#N/A</v>
      </c>
      <c r="D24" s="13" t="e">
        <f>VLOOKUP($B24,'Rapport écrit 1er cycle'!$A$7:$F$105,3,FALSE)</f>
        <v>#N/A</v>
      </c>
      <c r="E24" s="35" t="e">
        <f>VLOOKUP($B24,'Rapport écrit 1er cycle'!$A$7:$F$105,4,FALSE)</f>
        <v>#N/A</v>
      </c>
      <c r="F24" s="88"/>
      <c r="G24" s="87"/>
      <c r="H24" s="20">
        <f t="shared" si="1"/>
        <v>0</v>
      </c>
      <c r="I24" s="88"/>
      <c r="J24" s="87"/>
      <c r="K24" s="20">
        <f t="shared" si="2"/>
        <v>0</v>
      </c>
      <c r="L24" s="33">
        <f t="shared" si="3"/>
        <v>0</v>
      </c>
      <c r="M24" s="36" t="e">
        <f>VLOOKUP($B24,'Rapport écrit 1er cycle'!$A$7:$F$105,6,FALSE)</f>
        <v>#N/A</v>
      </c>
      <c r="N24" s="89"/>
      <c r="O24" s="36">
        <f t="shared" si="4"/>
        <v>0</v>
      </c>
    </row>
    <row r="25" spans="1:26" x14ac:dyDescent="0.25">
      <c r="A25" s="33">
        <f t="shared" si="0"/>
        <v>0</v>
      </c>
      <c r="B25" s="34">
        <f>'Rapport écrit 1er cycle'!A20</f>
        <v>0</v>
      </c>
      <c r="C25" s="13" t="e">
        <f>VLOOKUP($B25,'Rapport écrit 1er cycle'!$A$7:$F$105,2,FALSE)</f>
        <v>#N/A</v>
      </c>
      <c r="D25" s="13" t="e">
        <f>VLOOKUP($B25,'Rapport écrit 1er cycle'!$A$7:$F$105,3,FALSE)</f>
        <v>#N/A</v>
      </c>
      <c r="E25" s="35" t="e">
        <f>VLOOKUP($B25,'Rapport écrit 1er cycle'!$A$7:$F$105,4,FALSE)</f>
        <v>#N/A</v>
      </c>
      <c r="F25" s="88"/>
      <c r="G25" s="87"/>
      <c r="H25" s="20">
        <f t="shared" si="1"/>
        <v>0</v>
      </c>
      <c r="I25" s="88"/>
      <c r="J25" s="87"/>
      <c r="K25" s="20">
        <f t="shared" si="2"/>
        <v>0</v>
      </c>
      <c r="L25" s="33">
        <f t="shared" si="3"/>
        <v>0</v>
      </c>
      <c r="M25" s="36" t="e">
        <f>VLOOKUP($B25,'Rapport écrit 1er cycle'!$A$7:$F$105,6,FALSE)</f>
        <v>#N/A</v>
      </c>
      <c r="N25" s="89"/>
      <c r="O25" s="36">
        <f t="shared" si="4"/>
        <v>0</v>
      </c>
    </row>
    <row r="26" spans="1:26" x14ac:dyDescent="0.25">
      <c r="A26" s="33">
        <f t="shared" si="0"/>
        <v>0</v>
      </c>
      <c r="B26" s="34">
        <f>'Rapport écrit 1er cycle'!A21</f>
        <v>0</v>
      </c>
      <c r="C26" s="13" t="e">
        <f>VLOOKUP($B26,'Rapport écrit 1er cycle'!$A$7:$F$105,2,FALSE)</f>
        <v>#N/A</v>
      </c>
      <c r="D26" s="13" t="e">
        <f>VLOOKUP($B26,'Rapport écrit 1er cycle'!$A$7:$F$105,3,FALSE)</f>
        <v>#N/A</v>
      </c>
      <c r="E26" s="35" t="e">
        <f>VLOOKUP($B26,'Rapport écrit 1er cycle'!$A$7:$F$105,4,FALSE)</f>
        <v>#N/A</v>
      </c>
      <c r="F26" s="88"/>
      <c r="G26" s="87"/>
      <c r="H26" s="20">
        <f t="shared" si="1"/>
        <v>0</v>
      </c>
      <c r="I26" s="88"/>
      <c r="J26" s="87"/>
      <c r="K26" s="20">
        <f t="shared" si="2"/>
        <v>0</v>
      </c>
      <c r="L26" s="33">
        <f t="shared" si="3"/>
        <v>0</v>
      </c>
      <c r="M26" s="36" t="e">
        <f>VLOOKUP($B26,'Rapport écrit 1er cycle'!$A$7:$F$105,6,FALSE)</f>
        <v>#N/A</v>
      </c>
      <c r="N26" s="89"/>
      <c r="O26" s="36">
        <f t="shared" si="4"/>
        <v>0</v>
      </c>
    </row>
    <row r="27" spans="1:26" x14ac:dyDescent="0.25">
      <c r="A27" s="33">
        <f t="shared" si="0"/>
        <v>0</v>
      </c>
      <c r="B27" s="34">
        <f>'Rapport écrit 1er cycle'!A22</f>
        <v>0</v>
      </c>
      <c r="C27" s="13" t="e">
        <f>VLOOKUP($B27,'Rapport écrit 1er cycle'!$A$7:$F$105,2,FALSE)</f>
        <v>#N/A</v>
      </c>
      <c r="D27" s="13" t="e">
        <f>VLOOKUP($B27,'Rapport écrit 1er cycle'!$A$7:$F$105,3,FALSE)</f>
        <v>#N/A</v>
      </c>
      <c r="E27" s="35" t="e">
        <f>VLOOKUP($B27,'Rapport écrit 1er cycle'!$A$7:$F$105,4,FALSE)</f>
        <v>#N/A</v>
      </c>
      <c r="F27" s="88"/>
      <c r="G27" s="87"/>
      <c r="H27" s="20">
        <f t="shared" si="1"/>
        <v>0</v>
      </c>
      <c r="I27" s="88"/>
      <c r="J27" s="87"/>
      <c r="K27" s="20">
        <f t="shared" si="2"/>
        <v>0</v>
      </c>
      <c r="L27" s="33">
        <f t="shared" si="3"/>
        <v>0</v>
      </c>
      <c r="M27" s="36" t="e">
        <f>VLOOKUP($B27,'Rapport écrit 1er cycle'!$A$7:$F$105,6,FALSE)</f>
        <v>#N/A</v>
      </c>
      <c r="N27" s="89"/>
      <c r="O27" s="36">
        <f t="shared" si="4"/>
        <v>0</v>
      </c>
    </row>
    <row r="28" spans="1:26" x14ac:dyDescent="0.25">
      <c r="A28" s="33">
        <f t="shared" si="0"/>
        <v>0</v>
      </c>
      <c r="B28" s="34">
        <f>'Rapport écrit 1er cycle'!A23</f>
        <v>0</v>
      </c>
      <c r="C28" s="13" t="e">
        <f>VLOOKUP($B28,'Rapport écrit 1er cycle'!$A$7:$F$105,2,FALSE)</f>
        <v>#N/A</v>
      </c>
      <c r="D28" s="13" t="e">
        <f>VLOOKUP($B28,'Rapport écrit 1er cycle'!$A$7:$F$105,3,FALSE)</f>
        <v>#N/A</v>
      </c>
      <c r="E28" s="35" t="e">
        <f>VLOOKUP($B28,'Rapport écrit 1er cycle'!$A$7:$F$105,4,FALSE)</f>
        <v>#N/A</v>
      </c>
      <c r="F28" s="88"/>
      <c r="G28" s="87"/>
      <c r="H28" s="20">
        <f t="shared" si="1"/>
        <v>0</v>
      </c>
      <c r="I28" s="88"/>
      <c r="J28" s="87"/>
      <c r="K28" s="20">
        <f t="shared" si="2"/>
        <v>0</v>
      </c>
      <c r="L28" s="33">
        <f t="shared" si="3"/>
        <v>0</v>
      </c>
      <c r="M28" s="36" t="e">
        <f>VLOOKUP($B28,'Rapport écrit 1er cycle'!$A$7:$F$105,6,FALSE)</f>
        <v>#N/A</v>
      </c>
      <c r="N28" s="89"/>
      <c r="O28" s="36">
        <f t="shared" si="4"/>
        <v>0</v>
      </c>
    </row>
    <row r="29" spans="1:26" x14ac:dyDescent="0.25">
      <c r="A29" s="33">
        <f t="shared" si="0"/>
        <v>0</v>
      </c>
      <c r="B29" s="34">
        <f>'Rapport écrit 1er cycle'!A24</f>
        <v>0</v>
      </c>
      <c r="C29" s="13" t="e">
        <f>VLOOKUP($B29,'Rapport écrit 1er cycle'!$A$7:$F$105,2,FALSE)</f>
        <v>#N/A</v>
      </c>
      <c r="D29" s="13" t="e">
        <f>VLOOKUP($B29,'Rapport écrit 1er cycle'!$A$7:$F$105,3,FALSE)</f>
        <v>#N/A</v>
      </c>
      <c r="E29" s="35" t="e">
        <f>VLOOKUP($B29,'Rapport écrit 1er cycle'!$A$7:$F$105,4,FALSE)</f>
        <v>#N/A</v>
      </c>
      <c r="F29" s="88"/>
      <c r="G29" s="87"/>
      <c r="H29" s="20">
        <f t="shared" si="1"/>
        <v>0</v>
      </c>
      <c r="I29" s="88"/>
      <c r="J29" s="87"/>
      <c r="K29" s="20">
        <f t="shared" si="2"/>
        <v>0</v>
      </c>
      <c r="L29" s="33">
        <f t="shared" si="3"/>
        <v>0</v>
      </c>
      <c r="M29" s="36" t="e">
        <f>VLOOKUP($B29,'Rapport écrit 1er cycle'!$A$7:$F$105,6,FALSE)</f>
        <v>#N/A</v>
      </c>
      <c r="N29" s="89"/>
      <c r="O29" s="36">
        <f t="shared" si="4"/>
        <v>0</v>
      </c>
    </row>
    <row r="30" spans="1:26" x14ac:dyDescent="0.25">
      <c r="A30" s="33">
        <f t="shared" si="0"/>
        <v>0</v>
      </c>
      <c r="B30" s="34">
        <f>'Rapport écrit 1er cycle'!A25</f>
        <v>0</v>
      </c>
      <c r="C30" s="13" t="e">
        <f>VLOOKUP($B30,'Rapport écrit 1er cycle'!$A$7:$F$105,2,FALSE)</f>
        <v>#N/A</v>
      </c>
      <c r="D30" s="13" t="e">
        <f>VLOOKUP($B30,'Rapport écrit 1er cycle'!$A$7:$F$105,3,FALSE)</f>
        <v>#N/A</v>
      </c>
      <c r="E30" s="35" t="e">
        <f>VLOOKUP($B30,'Rapport écrit 1er cycle'!$A$7:$F$105,4,FALSE)</f>
        <v>#N/A</v>
      </c>
      <c r="F30" s="88"/>
      <c r="G30" s="87"/>
      <c r="H30" s="20">
        <f t="shared" si="1"/>
        <v>0</v>
      </c>
      <c r="I30" s="88"/>
      <c r="J30" s="87"/>
      <c r="K30" s="20">
        <f t="shared" si="2"/>
        <v>0</v>
      </c>
      <c r="L30" s="33">
        <f t="shared" si="3"/>
        <v>0</v>
      </c>
      <c r="M30" s="36" t="e">
        <f>VLOOKUP($B30,'Rapport écrit 1er cycle'!$A$7:$F$105,6,FALSE)</f>
        <v>#N/A</v>
      </c>
      <c r="N30" s="89"/>
      <c r="O30" s="36">
        <f t="shared" si="4"/>
        <v>0</v>
      </c>
    </row>
    <row r="31" spans="1:26" x14ac:dyDescent="0.25">
      <c r="A31" s="33">
        <f t="shared" si="0"/>
        <v>0</v>
      </c>
      <c r="B31" s="34">
        <f>'Rapport écrit 1er cycle'!A26</f>
        <v>0</v>
      </c>
      <c r="C31" s="13" t="e">
        <f>VLOOKUP($B31,'Rapport écrit 1er cycle'!$A$7:$F$105,2,FALSE)</f>
        <v>#N/A</v>
      </c>
      <c r="D31" s="13" t="e">
        <f>VLOOKUP($B31,'Rapport écrit 1er cycle'!$A$7:$F$105,3,FALSE)</f>
        <v>#N/A</v>
      </c>
      <c r="E31" s="35" t="e">
        <f>VLOOKUP($B31,'Rapport écrit 1er cycle'!$A$7:$F$105,4,FALSE)</f>
        <v>#N/A</v>
      </c>
      <c r="F31" s="88"/>
      <c r="G31" s="87"/>
      <c r="H31" s="20">
        <f t="shared" si="1"/>
        <v>0</v>
      </c>
      <c r="I31" s="88"/>
      <c r="J31" s="87"/>
      <c r="K31" s="20">
        <f t="shared" si="2"/>
        <v>0</v>
      </c>
      <c r="L31" s="33">
        <f t="shared" si="3"/>
        <v>0</v>
      </c>
      <c r="M31" s="36" t="e">
        <f>VLOOKUP($B31,'Rapport écrit 1er cycle'!$A$7:$F$105,6,FALSE)</f>
        <v>#N/A</v>
      </c>
      <c r="N31" s="89"/>
      <c r="O31" s="36">
        <f t="shared" si="4"/>
        <v>0</v>
      </c>
    </row>
    <row r="32" spans="1:26" x14ac:dyDescent="0.25">
      <c r="A32" s="33">
        <f t="shared" si="0"/>
        <v>0</v>
      </c>
      <c r="B32" s="34">
        <f>'Rapport écrit 1er cycle'!A27</f>
        <v>0</v>
      </c>
      <c r="C32" s="13" t="e">
        <f>VLOOKUP($B32,'Rapport écrit 1er cycle'!$A$7:$F$105,2,FALSE)</f>
        <v>#N/A</v>
      </c>
      <c r="D32" s="13" t="e">
        <f>VLOOKUP($B32,'Rapport écrit 1er cycle'!$A$7:$F$105,3,FALSE)</f>
        <v>#N/A</v>
      </c>
      <c r="E32" s="35" t="e">
        <f>VLOOKUP($B32,'Rapport écrit 1er cycle'!$A$7:$F$105,4,FALSE)</f>
        <v>#N/A</v>
      </c>
      <c r="F32" s="88"/>
      <c r="G32" s="87"/>
      <c r="H32" s="20">
        <f t="shared" si="1"/>
        <v>0</v>
      </c>
      <c r="I32" s="88"/>
      <c r="J32" s="87"/>
      <c r="K32" s="20">
        <f t="shared" si="2"/>
        <v>0</v>
      </c>
      <c r="L32" s="33">
        <f t="shared" si="3"/>
        <v>0</v>
      </c>
      <c r="M32" s="36" t="e">
        <f>VLOOKUP($B32,'Rapport écrit 1er cycle'!$A$7:$F$105,6,FALSE)</f>
        <v>#N/A</v>
      </c>
      <c r="N32" s="89"/>
      <c r="O32" s="36">
        <f t="shared" si="4"/>
        <v>0</v>
      </c>
    </row>
    <row r="33" spans="1:15" x14ac:dyDescent="0.25">
      <c r="A33" s="33">
        <f t="shared" si="0"/>
        <v>0</v>
      </c>
      <c r="B33" s="34">
        <f>'Rapport écrit 1er cycle'!A28</f>
        <v>0</v>
      </c>
      <c r="C33" s="13" t="e">
        <f>VLOOKUP($B33,'Rapport écrit 1er cycle'!$A$7:$F$105,2,FALSE)</f>
        <v>#N/A</v>
      </c>
      <c r="D33" s="13" t="e">
        <f>VLOOKUP($B33,'Rapport écrit 1er cycle'!$A$7:$F$105,3,FALSE)</f>
        <v>#N/A</v>
      </c>
      <c r="E33" s="35" t="e">
        <f>VLOOKUP($B33,'Rapport écrit 1er cycle'!$A$7:$F$105,4,FALSE)</f>
        <v>#N/A</v>
      </c>
      <c r="F33" s="88"/>
      <c r="G33" s="87"/>
      <c r="H33" s="20">
        <f t="shared" si="1"/>
        <v>0</v>
      </c>
      <c r="I33" s="88"/>
      <c r="J33" s="87"/>
      <c r="K33" s="20">
        <f t="shared" si="2"/>
        <v>0</v>
      </c>
      <c r="L33" s="33">
        <f t="shared" si="3"/>
        <v>0</v>
      </c>
      <c r="M33" s="36" t="e">
        <f>VLOOKUP($B33,'Rapport écrit 1er cycle'!$A$7:$F$105,6,FALSE)</f>
        <v>#N/A</v>
      </c>
      <c r="N33" s="89"/>
      <c r="O33" s="36">
        <f t="shared" si="4"/>
        <v>0</v>
      </c>
    </row>
    <row r="34" spans="1:15" x14ac:dyDescent="0.25">
      <c r="A34" s="33">
        <f t="shared" si="0"/>
        <v>0</v>
      </c>
      <c r="B34" s="34">
        <f>'Rapport écrit 1er cycle'!A29</f>
        <v>0</v>
      </c>
      <c r="C34" s="13" t="e">
        <f>VLOOKUP($B34,'Rapport écrit 1er cycle'!$A$7:$F$105,2,FALSE)</f>
        <v>#N/A</v>
      </c>
      <c r="D34" s="13" t="e">
        <f>VLOOKUP($B34,'Rapport écrit 1er cycle'!$A$7:$F$105,3,FALSE)</f>
        <v>#N/A</v>
      </c>
      <c r="E34" s="35" t="e">
        <f>VLOOKUP($B34,'Rapport écrit 1er cycle'!$A$7:$F$105,4,FALSE)</f>
        <v>#N/A</v>
      </c>
      <c r="F34" s="88"/>
      <c r="G34" s="87"/>
      <c r="H34" s="20">
        <f t="shared" si="1"/>
        <v>0</v>
      </c>
      <c r="I34" s="88"/>
      <c r="J34" s="87"/>
      <c r="K34" s="20">
        <f t="shared" si="2"/>
        <v>0</v>
      </c>
      <c r="L34" s="33">
        <f t="shared" si="3"/>
        <v>0</v>
      </c>
      <c r="M34" s="36" t="e">
        <f>VLOOKUP($B34,'Rapport écrit 1er cycle'!$A$7:$F$105,6,FALSE)</f>
        <v>#N/A</v>
      </c>
      <c r="N34" s="89"/>
      <c r="O34" s="36">
        <f t="shared" si="4"/>
        <v>0</v>
      </c>
    </row>
    <row r="35" spans="1:15" x14ac:dyDescent="0.25">
      <c r="A35" s="33">
        <f t="shared" si="0"/>
        <v>0</v>
      </c>
      <c r="B35" s="34">
        <f>'Rapport écrit 1er cycle'!A30</f>
        <v>0</v>
      </c>
      <c r="C35" s="13" t="e">
        <f>VLOOKUP($B35,'Rapport écrit 1er cycle'!$A$7:$F$105,2,FALSE)</f>
        <v>#N/A</v>
      </c>
      <c r="D35" s="13" t="e">
        <f>VLOOKUP($B35,'Rapport écrit 1er cycle'!$A$7:$F$105,3,FALSE)</f>
        <v>#N/A</v>
      </c>
      <c r="E35" s="35" t="e">
        <f>VLOOKUP($B35,'Rapport écrit 1er cycle'!$A$7:$F$105,4,FALSE)</f>
        <v>#N/A</v>
      </c>
      <c r="F35" s="88"/>
      <c r="G35" s="87"/>
      <c r="H35" s="20">
        <f t="shared" si="1"/>
        <v>0</v>
      </c>
      <c r="I35" s="88"/>
      <c r="J35" s="87"/>
      <c r="K35" s="20">
        <f t="shared" si="2"/>
        <v>0</v>
      </c>
      <c r="L35" s="33">
        <f t="shared" si="3"/>
        <v>0</v>
      </c>
      <c r="M35" s="36" t="e">
        <f>VLOOKUP($B35,'Rapport écrit 1er cycle'!$A$7:$F$105,6,FALSE)</f>
        <v>#N/A</v>
      </c>
      <c r="N35" s="89"/>
      <c r="O35" s="36">
        <f t="shared" si="4"/>
        <v>0</v>
      </c>
    </row>
    <row r="36" spans="1:15" x14ac:dyDescent="0.25">
      <c r="A36" s="33">
        <f t="shared" si="0"/>
        <v>0</v>
      </c>
      <c r="B36" s="34">
        <f>'Rapport écrit 1er cycle'!A31</f>
        <v>0</v>
      </c>
      <c r="C36" s="13" t="e">
        <f>VLOOKUP($B36,'Rapport écrit 1er cycle'!$A$7:$F$105,2,FALSE)</f>
        <v>#N/A</v>
      </c>
      <c r="D36" s="13" t="e">
        <f>VLOOKUP($B36,'Rapport écrit 1er cycle'!$A$7:$F$105,3,FALSE)</f>
        <v>#N/A</v>
      </c>
      <c r="E36" s="35" t="e">
        <f>VLOOKUP($B36,'Rapport écrit 1er cycle'!$A$7:$F$105,4,FALSE)</f>
        <v>#N/A</v>
      </c>
      <c r="F36" s="88"/>
      <c r="G36" s="87"/>
      <c r="H36" s="20">
        <f t="shared" si="1"/>
        <v>0</v>
      </c>
      <c r="I36" s="88"/>
      <c r="J36" s="87"/>
      <c r="K36" s="20">
        <f t="shared" si="2"/>
        <v>0</v>
      </c>
      <c r="L36" s="33">
        <f t="shared" si="3"/>
        <v>0</v>
      </c>
      <c r="M36" s="36" t="e">
        <f>VLOOKUP($B36,'Rapport écrit 1er cycle'!$A$7:$F$105,6,FALSE)</f>
        <v>#N/A</v>
      </c>
      <c r="N36" s="89"/>
      <c r="O36" s="36">
        <f t="shared" si="4"/>
        <v>0</v>
      </c>
    </row>
    <row r="37" spans="1:15" x14ac:dyDescent="0.25">
      <c r="A37" s="33">
        <f t="shared" si="0"/>
        <v>0</v>
      </c>
      <c r="B37" s="34">
        <f>'Rapport écrit 1er cycle'!A32</f>
        <v>0</v>
      </c>
      <c r="C37" s="13" t="e">
        <f>VLOOKUP($B37,'Rapport écrit 1er cycle'!$A$7:$F$105,2,FALSE)</f>
        <v>#N/A</v>
      </c>
      <c r="D37" s="13" t="e">
        <f>VLOOKUP($B37,'Rapport écrit 1er cycle'!$A$7:$F$105,3,FALSE)</f>
        <v>#N/A</v>
      </c>
      <c r="E37" s="35" t="e">
        <f>VLOOKUP($B37,'Rapport écrit 1er cycle'!$A$7:$F$105,4,FALSE)</f>
        <v>#N/A</v>
      </c>
      <c r="F37" s="88"/>
      <c r="G37" s="87"/>
      <c r="H37" s="20">
        <f t="shared" si="1"/>
        <v>0</v>
      </c>
      <c r="I37" s="88"/>
      <c r="J37" s="87"/>
      <c r="K37" s="20">
        <f t="shared" si="2"/>
        <v>0</v>
      </c>
      <c r="L37" s="33">
        <f t="shared" si="3"/>
        <v>0</v>
      </c>
      <c r="M37" s="36" t="e">
        <f>VLOOKUP($B37,'Rapport écrit 1er cycle'!$A$7:$F$105,6,FALSE)</f>
        <v>#N/A</v>
      </c>
      <c r="N37" s="89"/>
      <c r="O37" s="36">
        <f t="shared" si="4"/>
        <v>0</v>
      </c>
    </row>
    <row r="38" spans="1:15" x14ac:dyDescent="0.25">
      <c r="A38" s="33">
        <f t="shared" si="0"/>
        <v>0</v>
      </c>
      <c r="B38" s="34">
        <f>'Rapport écrit 1er cycle'!A33</f>
        <v>0</v>
      </c>
      <c r="C38" s="13" t="e">
        <f>VLOOKUP($B38,'Rapport écrit 1er cycle'!$A$7:$F$105,2,FALSE)</f>
        <v>#N/A</v>
      </c>
      <c r="D38" s="13" t="e">
        <f>VLOOKUP($B38,'Rapport écrit 1er cycle'!$A$7:$F$105,3,FALSE)</f>
        <v>#N/A</v>
      </c>
      <c r="E38" s="35" t="e">
        <f>VLOOKUP($B38,'Rapport écrit 1er cycle'!$A$7:$F$105,4,FALSE)</f>
        <v>#N/A</v>
      </c>
      <c r="F38" s="88"/>
      <c r="G38" s="87"/>
      <c r="H38" s="20">
        <f t="shared" si="1"/>
        <v>0</v>
      </c>
      <c r="I38" s="88"/>
      <c r="J38" s="87"/>
      <c r="K38" s="20">
        <f t="shared" si="2"/>
        <v>0</v>
      </c>
      <c r="L38" s="33">
        <f t="shared" si="3"/>
        <v>0</v>
      </c>
      <c r="M38" s="36" t="e">
        <f>VLOOKUP($B38,'Rapport écrit 1er cycle'!$A$7:$F$105,6,FALSE)</f>
        <v>#N/A</v>
      </c>
      <c r="N38" s="89"/>
      <c r="O38" s="36">
        <f t="shared" si="4"/>
        <v>0</v>
      </c>
    </row>
    <row r="39" spans="1:15" x14ac:dyDescent="0.25">
      <c r="A39" s="33">
        <f t="shared" si="0"/>
        <v>0</v>
      </c>
      <c r="B39" s="34">
        <f>'Rapport écrit 1er cycle'!A34</f>
        <v>0</v>
      </c>
      <c r="C39" s="13" t="e">
        <f>VLOOKUP($B39,'Rapport écrit 1er cycle'!$A$7:$F$105,2,FALSE)</f>
        <v>#N/A</v>
      </c>
      <c r="D39" s="13" t="e">
        <f>VLOOKUP($B39,'Rapport écrit 1er cycle'!$A$7:$F$105,3,FALSE)</f>
        <v>#N/A</v>
      </c>
      <c r="E39" s="35" t="e">
        <f>VLOOKUP($B39,'Rapport écrit 1er cycle'!$A$7:$F$105,4,FALSE)</f>
        <v>#N/A</v>
      </c>
      <c r="F39" s="88"/>
      <c r="G39" s="87"/>
      <c r="H39" s="20">
        <f t="shared" si="1"/>
        <v>0</v>
      </c>
      <c r="I39" s="88"/>
      <c r="J39" s="87"/>
      <c r="K39" s="20">
        <f t="shared" si="2"/>
        <v>0</v>
      </c>
      <c r="L39" s="33">
        <f t="shared" si="3"/>
        <v>0</v>
      </c>
      <c r="M39" s="36" t="e">
        <f>VLOOKUP($B39,'Rapport écrit 1er cycle'!$A$7:$F$105,6,FALSE)</f>
        <v>#N/A</v>
      </c>
      <c r="N39" s="89"/>
      <c r="O39" s="36">
        <f t="shared" si="4"/>
        <v>0</v>
      </c>
    </row>
    <row r="40" spans="1:15" x14ac:dyDescent="0.25">
      <c r="A40" s="33">
        <f t="shared" si="0"/>
        <v>0</v>
      </c>
      <c r="B40" s="34">
        <f>'Rapport écrit 1er cycle'!A35</f>
        <v>0</v>
      </c>
      <c r="C40" s="13" t="e">
        <f>VLOOKUP($B40,'Rapport écrit 1er cycle'!$A$7:$F$105,2,FALSE)</f>
        <v>#N/A</v>
      </c>
      <c r="D40" s="13" t="e">
        <f>VLOOKUP($B40,'Rapport écrit 1er cycle'!$A$7:$F$105,3,FALSE)</f>
        <v>#N/A</v>
      </c>
      <c r="E40" s="35" t="e">
        <f>VLOOKUP($B40,'Rapport écrit 1er cycle'!$A$7:$F$105,4,FALSE)</f>
        <v>#N/A</v>
      </c>
      <c r="F40" s="88"/>
      <c r="G40" s="87"/>
      <c r="H40" s="20">
        <f t="shared" si="1"/>
        <v>0</v>
      </c>
      <c r="I40" s="88"/>
      <c r="J40" s="87"/>
      <c r="K40" s="20">
        <f t="shared" si="2"/>
        <v>0</v>
      </c>
      <c r="L40" s="33">
        <f t="shared" si="3"/>
        <v>0</v>
      </c>
      <c r="M40" s="36" t="e">
        <f>VLOOKUP($B40,'Rapport écrit 1er cycle'!$A$7:$F$105,6,FALSE)</f>
        <v>#N/A</v>
      </c>
      <c r="N40" s="89"/>
      <c r="O40" s="36">
        <f t="shared" si="4"/>
        <v>0</v>
      </c>
    </row>
    <row r="41" spans="1:15" x14ac:dyDescent="0.25">
      <c r="A41" s="33">
        <f t="shared" si="0"/>
        <v>0</v>
      </c>
      <c r="B41" s="34">
        <f>'Rapport écrit 1er cycle'!A36</f>
        <v>0</v>
      </c>
      <c r="C41" s="13" t="e">
        <f>VLOOKUP($B41,'Rapport écrit 1er cycle'!$A$7:$F$105,2,FALSE)</f>
        <v>#N/A</v>
      </c>
      <c r="D41" s="13" t="e">
        <f>VLOOKUP($B41,'Rapport écrit 1er cycle'!$A$7:$F$105,3,FALSE)</f>
        <v>#N/A</v>
      </c>
      <c r="E41" s="35" t="e">
        <f>VLOOKUP($B41,'Rapport écrit 1er cycle'!$A$7:$F$105,4,FALSE)</f>
        <v>#N/A</v>
      </c>
      <c r="F41" s="88"/>
      <c r="G41" s="87"/>
      <c r="H41" s="20">
        <f t="shared" si="1"/>
        <v>0</v>
      </c>
      <c r="I41" s="88"/>
      <c r="J41" s="87"/>
      <c r="K41" s="20">
        <f t="shared" si="2"/>
        <v>0</v>
      </c>
      <c r="L41" s="33">
        <f t="shared" si="3"/>
        <v>0</v>
      </c>
      <c r="M41" s="36" t="e">
        <f>VLOOKUP($B41,'Rapport écrit 1er cycle'!$A$7:$F$105,6,FALSE)</f>
        <v>#N/A</v>
      </c>
      <c r="N41" s="89"/>
      <c r="O41" s="36">
        <f t="shared" si="4"/>
        <v>0</v>
      </c>
    </row>
    <row r="42" spans="1:15" x14ac:dyDescent="0.25">
      <c r="B42" s="34">
        <f>'Rapport écrit 1er cycle'!A37</f>
        <v>0</v>
      </c>
      <c r="C42" s="13" t="e">
        <f>VLOOKUP($B42,'Rapport écrit 1er cycle'!$A$7:$F$105,2,FALSE)</f>
        <v>#N/A</v>
      </c>
      <c r="D42" s="13" t="e">
        <f>VLOOKUP($B42,'Rapport écrit 1er cycle'!$A$7:$F$105,3,FALSE)</f>
        <v>#N/A</v>
      </c>
      <c r="E42" s="35" t="e">
        <f>VLOOKUP($B42,'Rapport écrit 1er cycle'!$A$7:$F$105,4,FALSE)</f>
        <v>#N/A</v>
      </c>
      <c r="F42" s="88"/>
      <c r="G42" s="87"/>
      <c r="H42" s="20">
        <f t="shared" ref="H42:H61" si="5">IF(F42="X",0,IF(F42="",0,1)*IF((100-$F42-IF(G42="X",10,0)&lt;0),0,(100-$F42-IF(G42="X",10,0))))</f>
        <v>0</v>
      </c>
      <c r="I42" s="88"/>
      <c r="J42" s="87"/>
      <c r="K42" s="20">
        <f t="shared" ref="K42:K61" si="6">IF(I42="X",0,IF(I42="",0,1)*IF((100-$I42-IF(J42="X",10,0))&lt;0,0,(100-$I42-IF(J42="X",10,0))))</f>
        <v>0</v>
      </c>
      <c r="L42" s="33">
        <f t="shared" si="3"/>
        <v>0</v>
      </c>
      <c r="M42" s="36" t="e">
        <f>VLOOKUP($B42,'Rapport écrit 1er cycle'!$A$7:$F$105,6,FALSE)</f>
        <v>#N/A</v>
      </c>
      <c r="N42" s="89"/>
      <c r="O42" s="36">
        <f t="shared" ref="O42:O61" si="7">IFERROR((85*$L42/$L$11+$M42)+IF(N42="",0,1/N42/1000),0)</f>
        <v>0</v>
      </c>
    </row>
    <row r="43" spans="1:15" x14ac:dyDescent="0.25">
      <c r="B43" s="34">
        <f>'Rapport écrit 1er cycle'!A38</f>
        <v>0</v>
      </c>
      <c r="C43" s="13" t="e">
        <f>VLOOKUP($B43,'Rapport écrit 1er cycle'!$A$7:$F$105,2,FALSE)</f>
        <v>#N/A</v>
      </c>
      <c r="D43" s="13" t="e">
        <f>VLOOKUP($B43,'Rapport écrit 1er cycle'!$A$7:$F$105,3,FALSE)</f>
        <v>#N/A</v>
      </c>
      <c r="E43" s="35" t="e">
        <f>VLOOKUP($B43,'Rapport écrit 1er cycle'!$A$7:$F$105,4,FALSE)</f>
        <v>#N/A</v>
      </c>
      <c r="F43" s="88"/>
      <c r="G43" s="87"/>
      <c r="H43" s="20">
        <f t="shared" si="5"/>
        <v>0</v>
      </c>
      <c r="I43" s="88"/>
      <c r="J43" s="87"/>
      <c r="K43" s="20">
        <f t="shared" si="6"/>
        <v>0</v>
      </c>
      <c r="L43" s="33">
        <f t="shared" si="3"/>
        <v>0</v>
      </c>
      <c r="M43" s="36" t="e">
        <f>VLOOKUP($B43,'Rapport écrit 1er cycle'!$A$7:$F$105,6,FALSE)</f>
        <v>#N/A</v>
      </c>
      <c r="N43" s="89"/>
      <c r="O43" s="36">
        <f t="shared" si="7"/>
        <v>0</v>
      </c>
    </row>
    <row r="44" spans="1:15" x14ac:dyDescent="0.25">
      <c r="B44" s="34">
        <f>'Rapport écrit 1er cycle'!A39</f>
        <v>0</v>
      </c>
      <c r="C44" s="13" t="e">
        <f>VLOOKUP($B44,'Rapport écrit 1er cycle'!$A$7:$F$105,2,FALSE)</f>
        <v>#N/A</v>
      </c>
      <c r="D44" s="13" t="e">
        <f>VLOOKUP($B44,'Rapport écrit 1er cycle'!$A$7:$F$105,3,FALSE)</f>
        <v>#N/A</v>
      </c>
      <c r="E44" s="35" t="e">
        <f>VLOOKUP($B44,'Rapport écrit 1er cycle'!$A$7:$F$105,4,FALSE)</f>
        <v>#N/A</v>
      </c>
      <c r="F44" s="88"/>
      <c r="G44" s="87"/>
      <c r="H44" s="20">
        <f t="shared" si="5"/>
        <v>0</v>
      </c>
      <c r="I44" s="88"/>
      <c r="J44" s="87"/>
      <c r="K44" s="20">
        <f t="shared" si="6"/>
        <v>0</v>
      </c>
      <c r="L44" s="33">
        <f t="shared" si="3"/>
        <v>0</v>
      </c>
      <c r="M44" s="36" t="e">
        <f>VLOOKUP($B44,'Rapport écrit 1er cycle'!$A$7:$F$105,6,FALSE)</f>
        <v>#N/A</v>
      </c>
      <c r="N44" s="89"/>
      <c r="O44" s="36">
        <f t="shared" si="7"/>
        <v>0</v>
      </c>
    </row>
    <row r="45" spans="1:15" x14ac:dyDescent="0.25">
      <c r="B45" s="34">
        <f>'Rapport écrit 1er cycle'!A40</f>
        <v>0</v>
      </c>
      <c r="C45" s="13" t="e">
        <f>VLOOKUP($B45,'Rapport écrit 1er cycle'!$A$7:$F$105,2,FALSE)</f>
        <v>#N/A</v>
      </c>
      <c r="D45" s="13" t="e">
        <f>VLOOKUP($B45,'Rapport écrit 1er cycle'!$A$7:$F$105,3,FALSE)</f>
        <v>#N/A</v>
      </c>
      <c r="E45" s="35" t="e">
        <f>VLOOKUP($B45,'Rapport écrit 1er cycle'!$A$7:$F$105,4,FALSE)</f>
        <v>#N/A</v>
      </c>
      <c r="F45" s="88"/>
      <c r="G45" s="87"/>
      <c r="H45" s="20">
        <f t="shared" si="5"/>
        <v>0</v>
      </c>
      <c r="I45" s="88"/>
      <c r="J45" s="87"/>
      <c r="K45" s="20">
        <f t="shared" si="6"/>
        <v>0</v>
      </c>
      <c r="L45" s="33">
        <f t="shared" si="3"/>
        <v>0</v>
      </c>
      <c r="M45" s="36" t="e">
        <f>VLOOKUP($B45,'Rapport écrit 1er cycle'!$A$7:$F$105,6,FALSE)</f>
        <v>#N/A</v>
      </c>
      <c r="N45" s="89"/>
      <c r="O45" s="36">
        <f t="shared" si="7"/>
        <v>0</v>
      </c>
    </row>
    <row r="46" spans="1:15" x14ac:dyDescent="0.25">
      <c r="B46" s="34">
        <f>'Rapport écrit 1er cycle'!A41</f>
        <v>0</v>
      </c>
      <c r="C46" s="13" t="e">
        <f>VLOOKUP($B46,'Rapport écrit 1er cycle'!$A$7:$F$105,2,FALSE)</f>
        <v>#N/A</v>
      </c>
      <c r="D46" s="13" t="e">
        <f>VLOOKUP($B46,'Rapport écrit 1er cycle'!$A$7:$F$105,3,FALSE)</f>
        <v>#N/A</v>
      </c>
      <c r="E46" s="35" t="e">
        <f>VLOOKUP($B46,'Rapport écrit 1er cycle'!$A$7:$F$105,4,FALSE)</f>
        <v>#N/A</v>
      </c>
      <c r="F46" s="88"/>
      <c r="G46" s="87"/>
      <c r="H46" s="20">
        <f t="shared" si="5"/>
        <v>0</v>
      </c>
      <c r="I46" s="88"/>
      <c r="J46" s="87"/>
      <c r="K46" s="20">
        <f t="shared" si="6"/>
        <v>0</v>
      </c>
      <c r="L46" s="33">
        <f t="shared" si="3"/>
        <v>0</v>
      </c>
      <c r="M46" s="36" t="e">
        <f>VLOOKUP($B46,'Rapport écrit 1er cycle'!$A$7:$F$105,6,FALSE)</f>
        <v>#N/A</v>
      </c>
      <c r="N46" s="89"/>
      <c r="O46" s="36">
        <f t="shared" si="7"/>
        <v>0</v>
      </c>
    </row>
    <row r="47" spans="1:15" x14ac:dyDescent="0.25">
      <c r="B47" s="34">
        <f>'Rapport écrit 1er cycle'!A42</f>
        <v>0</v>
      </c>
      <c r="C47" s="13" t="e">
        <f>VLOOKUP($B47,'Rapport écrit 1er cycle'!$A$7:$F$105,2,FALSE)</f>
        <v>#N/A</v>
      </c>
      <c r="D47" s="13" t="e">
        <f>VLOOKUP($B47,'Rapport écrit 1er cycle'!$A$7:$F$105,3,FALSE)</f>
        <v>#N/A</v>
      </c>
      <c r="E47" s="35" t="e">
        <f>VLOOKUP($B47,'Rapport écrit 1er cycle'!$A$7:$F$105,4,FALSE)</f>
        <v>#N/A</v>
      </c>
      <c r="F47" s="88"/>
      <c r="G47" s="87"/>
      <c r="H47" s="20">
        <f t="shared" si="5"/>
        <v>0</v>
      </c>
      <c r="I47" s="88"/>
      <c r="J47" s="87"/>
      <c r="K47" s="20">
        <f t="shared" si="6"/>
        <v>0</v>
      </c>
      <c r="L47" s="33">
        <f t="shared" si="3"/>
        <v>0</v>
      </c>
      <c r="M47" s="36" t="e">
        <f>VLOOKUP($B47,'Rapport écrit 1er cycle'!$A$7:$F$105,6,FALSE)</f>
        <v>#N/A</v>
      </c>
      <c r="N47" s="89"/>
      <c r="O47" s="36">
        <f t="shared" si="7"/>
        <v>0</v>
      </c>
    </row>
    <row r="48" spans="1:15" x14ac:dyDescent="0.25">
      <c r="B48" s="34">
        <f>'Rapport écrit 1er cycle'!A43</f>
        <v>0</v>
      </c>
      <c r="C48" s="13" t="e">
        <f>VLOOKUP($B48,'Rapport écrit 1er cycle'!$A$7:$F$105,2,FALSE)</f>
        <v>#N/A</v>
      </c>
      <c r="D48" s="13" t="e">
        <f>VLOOKUP($B48,'Rapport écrit 1er cycle'!$A$7:$F$105,3,FALSE)</f>
        <v>#N/A</v>
      </c>
      <c r="E48" s="35" t="e">
        <f>VLOOKUP($B48,'Rapport écrit 1er cycle'!$A$7:$F$105,4,FALSE)</f>
        <v>#N/A</v>
      </c>
      <c r="F48" s="88"/>
      <c r="G48" s="87"/>
      <c r="H48" s="20">
        <f t="shared" si="5"/>
        <v>0</v>
      </c>
      <c r="I48" s="88"/>
      <c r="J48" s="87"/>
      <c r="K48" s="20">
        <f t="shared" si="6"/>
        <v>0</v>
      </c>
      <c r="L48" s="33">
        <f t="shared" si="3"/>
        <v>0</v>
      </c>
      <c r="M48" s="36" t="e">
        <f>VLOOKUP($B48,'Rapport écrit 1er cycle'!$A$7:$F$105,6,FALSE)</f>
        <v>#N/A</v>
      </c>
      <c r="N48" s="89"/>
      <c r="O48" s="36">
        <f t="shared" si="7"/>
        <v>0</v>
      </c>
    </row>
    <row r="49" spans="2:15" x14ac:dyDescent="0.25">
      <c r="B49" s="34">
        <f>'Rapport écrit 1er cycle'!A44</f>
        <v>0</v>
      </c>
      <c r="C49" s="13" t="e">
        <f>VLOOKUP($B49,'Rapport écrit 1er cycle'!$A$7:$F$105,2,FALSE)</f>
        <v>#N/A</v>
      </c>
      <c r="D49" s="13" t="e">
        <f>VLOOKUP($B49,'Rapport écrit 1er cycle'!$A$7:$F$105,3,FALSE)</f>
        <v>#N/A</v>
      </c>
      <c r="E49" s="35" t="e">
        <f>VLOOKUP($B49,'Rapport écrit 1er cycle'!$A$7:$F$105,4,FALSE)</f>
        <v>#N/A</v>
      </c>
      <c r="F49" s="88"/>
      <c r="G49" s="87"/>
      <c r="H49" s="20">
        <f t="shared" si="5"/>
        <v>0</v>
      </c>
      <c r="I49" s="88"/>
      <c r="J49" s="87"/>
      <c r="K49" s="20">
        <f t="shared" si="6"/>
        <v>0</v>
      </c>
      <c r="L49" s="33">
        <f t="shared" si="3"/>
        <v>0</v>
      </c>
      <c r="M49" s="36" t="e">
        <f>VLOOKUP($B49,'Rapport écrit 1er cycle'!$A$7:$F$105,6,FALSE)</f>
        <v>#N/A</v>
      </c>
      <c r="N49" s="89"/>
      <c r="O49" s="36">
        <f t="shared" si="7"/>
        <v>0</v>
      </c>
    </row>
    <row r="50" spans="2:15" x14ac:dyDescent="0.25">
      <c r="B50" s="34">
        <f>'Rapport écrit 1er cycle'!A45</f>
        <v>0</v>
      </c>
      <c r="C50" s="13" t="e">
        <f>VLOOKUP($B50,'Rapport écrit 1er cycle'!$A$7:$F$105,2,FALSE)</f>
        <v>#N/A</v>
      </c>
      <c r="D50" s="13" t="e">
        <f>VLOOKUP($B50,'Rapport écrit 1er cycle'!$A$7:$F$105,3,FALSE)</f>
        <v>#N/A</v>
      </c>
      <c r="E50" s="35" t="e">
        <f>VLOOKUP($B50,'Rapport écrit 1er cycle'!$A$7:$F$105,4,FALSE)</f>
        <v>#N/A</v>
      </c>
      <c r="F50" s="88"/>
      <c r="G50" s="87"/>
      <c r="H50" s="20">
        <f t="shared" si="5"/>
        <v>0</v>
      </c>
      <c r="I50" s="88"/>
      <c r="J50" s="87"/>
      <c r="K50" s="20">
        <f t="shared" si="6"/>
        <v>0</v>
      </c>
      <c r="L50" s="33">
        <f t="shared" si="3"/>
        <v>0</v>
      </c>
      <c r="M50" s="36" t="e">
        <f>VLOOKUP($B50,'Rapport écrit 1er cycle'!$A$7:$F$105,6,FALSE)</f>
        <v>#N/A</v>
      </c>
      <c r="N50" s="89"/>
      <c r="O50" s="36">
        <f t="shared" si="7"/>
        <v>0</v>
      </c>
    </row>
    <row r="51" spans="2:15" x14ac:dyDescent="0.25">
      <c r="B51" s="34">
        <f>'Rapport écrit 1er cycle'!A46</f>
        <v>0</v>
      </c>
      <c r="C51" s="13" t="e">
        <f>VLOOKUP($B51,'Rapport écrit 1er cycle'!$A$7:$F$105,2,FALSE)</f>
        <v>#N/A</v>
      </c>
      <c r="D51" s="13" t="e">
        <f>VLOOKUP($B51,'Rapport écrit 1er cycle'!$A$7:$F$105,3,FALSE)</f>
        <v>#N/A</v>
      </c>
      <c r="E51" s="35" t="e">
        <f>VLOOKUP($B51,'Rapport écrit 1er cycle'!$A$7:$F$105,4,FALSE)</f>
        <v>#N/A</v>
      </c>
      <c r="F51" s="88"/>
      <c r="G51" s="87"/>
      <c r="H51" s="20">
        <f t="shared" si="5"/>
        <v>0</v>
      </c>
      <c r="I51" s="88"/>
      <c r="J51" s="87"/>
      <c r="K51" s="20">
        <f t="shared" si="6"/>
        <v>0</v>
      </c>
      <c r="L51" s="33">
        <f t="shared" si="3"/>
        <v>0</v>
      </c>
      <c r="M51" s="36" t="e">
        <f>VLOOKUP($B51,'Rapport écrit 1er cycle'!$A$7:$F$105,6,FALSE)</f>
        <v>#N/A</v>
      </c>
      <c r="N51" s="89"/>
      <c r="O51" s="36">
        <f t="shared" si="7"/>
        <v>0</v>
      </c>
    </row>
    <row r="52" spans="2:15" x14ac:dyDescent="0.25">
      <c r="B52" s="34">
        <f>'Rapport écrit 1er cycle'!A47</f>
        <v>0</v>
      </c>
      <c r="C52" s="13" t="e">
        <f>VLOOKUP($B52,'Rapport écrit 1er cycle'!$A$7:$F$105,2,FALSE)</f>
        <v>#N/A</v>
      </c>
      <c r="D52" s="13" t="e">
        <f>VLOOKUP($B52,'Rapport écrit 1er cycle'!$A$7:$F$105,3,FALSE)</f>
        <v>#N/A</v>
      </c>
      <c r="E52" s="35" t="e">
        <f>VLOOKUP($B52,'Rapport écrit 1er cycle'!$A$7:$F$105,4,FALSE)</f>
        <v>#N/A</v>
      </c>
      <c r="F52" s="88"/>
      <c r="G52" s="87"/>
      <c r="H52" s="20">
        <f t="shared" si="5"/>
        <v>0</v>
      </c>
      <c r="I52" s="88"/>
      <c r="J52" s="87"/>
      <c r="K52" s="20">
        <f t="shared" si="6"/>
        <v>0</v>
      </c>
      <c r="L52" s="33">
        <f t="shared" si="3"/>
        <v>0</v>
      </c>
      <c r="M52" s="36" t="e">
        <f>VLOOKUP($B52,'Rapport écrit 1er cycle'!$A$7:$F$105,6,FALSE)</f>
        <v>#N/A</v>
      </c>
      <c r="N52" s="89"/>
      <c r="O52" s="36">
        <f t="shared" si="7"/>
        <v>0</v>
      </c>
    </row>
    <row r="53" spans="2:15" x14ac:dyDescent="0.25">
      <c r="B53" s="34">
        <f>'Rapport écrit 1er cycle'!A48</f>
        <v>0</v>
      </c>
      <c r="C53" s="13" t="e">
        <f>VLOOKUP($B53,'Rapport écrit 1er cycle'!$A$7:$F$105,2,FALSE)</f>
        <v>#N/A</v>
      </c>
      <c r="D53" s="13" t="e">
        <f>VLOOKUP($B53,'Rapport écrit 1er cycle'!$A$7:$F$105,3,FALSE)</f>
        <v>#N/A</v>
      </c>
      <c r="E53" s="35" t="e">
        <f>VLOOKUP($B53,'Rapport écrit 1er cycle'!$A$7:$F$105,4,FALSE)</f>
        <v>#N/A</v>
      </c>
      <c r="F53" s="88"/>
      <c r="G53" s="87"/>
      <c r="H53" s="20">
        <f t="shared" si="5"/>
        <v>0</v>
      </c>
      <c r="I53" s="88"/>
      <c r="J53" s="87"/>
      <c r="K53" s="20">
        <f t="shared" si="6"/>
        <v>0</v>
      </c>
      <c r="L53" s="33">
        <f t="shared" si="3"/>
        <v>0</v>
      </c>
      <c r="M53" s="36" t="e">
        <f>VLOOKUP($B53,'Rapport écrit 1er cycle'!$A$7:$F$105,6,FALSE)</f>
        <v>#N/A</v>
      </c>
      <c r="N53" s="89"/>
      <c r="O53" s="36">
        <f t="shared" si="7"/>
        <v>0</v>
      </c>
    </row>
    <row r="54" spans="2:15" x14ac:dyDescent="0.25">
      <c r="B54" s="34">
        <f>'Rapport écrit 1er cycle'!A49</f>
        <v>0</v>
      </c>
      <c r="C54" s="13" t="e">
        <f>VLOOKUP($B54,'Rapport écrit 1er cycle'!$A$7:$F$105,2,FALSE)</f>
        <v>#N/A</v>
      </c>
      <c r="D54" s="13" t="e">
        <f>VLOOKUP($B54,'Rapport écrit 1er cycle'!$A$7:$F$105,3,FALSE)</f>
        <v>#N/A</v>
      </c>
      <c r="E54" s="35" t="e">
        <f>VLOOKUP($B54,'Rapport écrit 1er cycle'!$A$7:$F$105,4,FALSE)</f>
        <v>#N/A</v>
      </c>
      <c r="F54" s="88"/>
      <c r="G54" s="87"/>
      <c r="H54" s="20">
        <f t="shared" si="5"/>
        <v>0</v>
      </c>
      <c r="I54" s="88"/>
      <c r="J54" s="87"/>
      <c r="K54" s="20">
        <f t="shared" si="6"/>
        <v>0</v>
      </c>
      <c r="L54" s="33">
        <f t="shared" si="3"/>
        <v>0</v>
      </c>
      <c r="M54" s="36" t="e">
        <f>VLOOKUP($B54,'Rapport écrit 1er cycle'!$A$7:$F$105,6,FALSE)</f>
        <v>#N/A</v>
      </c>
      <c r="N54" s="89"/>
      <c r="O54" s="36">
        <f t="shared" si="7"/>
        <v>0</v>
      </c>
    </row>
    <row r="55" spans="2:15" x14ac:dyDescent="0.25">
      <c r="B55" s="34">
        <f>'Rapport écrit 1er cycle'!A50</f>
        <v>0</v>
      </c>
      <c r="C55" s="13" t="e">
        <f>VLOOKUP($B55,'Rapport écrit 1er cycle'!$A$7:$F$105,2,FALSE)</f>
        <v>#N/A</v>
      </c>
      <c r="D55" s="13" t="e">
        <f>VLOOKUP($B55,'Rapport écrit 1er cycle'!$A$7:$F$105,3,FALSE)</f>
        <v>#N/A</v>
      </c>
      <c r="E55" s="35" t="e">
        <f>VLOOKUP($B55,'Rapport écrit 1er cycle'!$A$7:$F$105,4,FALSE)</f>
        <v>#N/A</v>
      </c>
      <c r="F55" s="88"/>
      <c r="G55" s="87"/>
      <c r="H55" s="20">
        <f t="shared" si="5"/>
        <v>0</v>
      </c>
      <c r="I55" s="88"/>
      <c r="J55" s="87"/>
      <c r="K55" s="20">
        <f t="shared" si="6"/>
        <v>0</v>
      </c>
      <c r="L55" s="33">
        <f t="shared" si="3"/>
        <v>0</v>
      </c>
      <c r="M55" s="36" t="e">
        <f>VLOOKUP($B55,'Rapport écrit 1er cycle'!$A$7:$F$105,6,FALSE)</f>
        <v>#N/A</v>
      </c>
      <c r="N55" s="89"/>
      <c r="O55" s="36">
        <f t="shared" si="7"/>
        <v>0</v>
      </c>
    </row>
    <row r="56" spans="2:15" x14ac:dyDescent="0.25">
      <c r="B56" s="34">
        <f>'Rapport écrit 1er cycle'!A51</f>
        <v>0</v>
      </c>
      <c r="C56" s="13" t="e">
        <f>VLOOKUP($B56,'Rapport écrit 1er cycle'!$A$7:$F$105,2,FALSE)</f>
        <v>#N/A</v>
      </c>
      <c r="D56" s="13" t="e">
        <f>VLOOKUP($B56,'Rapport écrit 1er cycle'!$A$7:$F$105,3,FALSE)</f>
        <v>#N/A</v>
      </c>
      <c r="E56" s="35" t="e">
        <f>VLOOKUP($B56,'Rapport écrit 1er cycle'!$A$7:$F$105,4,FALSE)</f>
        <v>#N/A</v>
      </c>
      <c r="F56" s="88"/>
      <c r="G56" s="87"/>
      <c r="H56" s="20">
        <f t="shared" si="5"/>
        <v>0</v>
      </c>
      <c r="I56" s="88"/>
      <c r="J56" s="87"/>
      <c r="K56" s="20">
        <f t="shared" si="6"/>
        <v>0</v>
      </c>
      <c r="L56" s="33">
        <f t="shared" si="3"/>
        <v>0</v>
      </c>
      <c r="M56" s="36" t="e">
        <f>VLOOKUP($B56,'Rapport écrit 1er cycle'!$A$7:$F$105,6,FALSE)</f>
        <v>#N/A</v>
      </c>
      <c r="N56" s="89"/>
      <c r="O56" s="36">
        <f t="shared" si="7"/>
        <v>0</v>
      </c>
    </row>
    <row r="57" spans="2:15" x14ac:dyDescent="0.25">
      <c r="B57" s="34">
        <f>'Rapport écrit 1er cycle'!A52</f>
        <v>0</v>
      </c>
      <c r="C57" s="13" t="e">
        <f>VLOOKUP($B57,'Rapport écrit 1er cycle'!$A$7:$F$105,2,FALSE)</f>
        <v>#N/A</v>
      </c>
      <c r="D57" s="13" t="e">
        <f>VLOOKUP($B57,'Rapport écrit 1er cycle'!$A$7:$F$105,3,FALSE)</f>
        <v>#N/A</v>
      </c>
      <c r="E57" s="35" t="e">
        <f>VLOOKUP($B57,'Rapport écrit 1er cycle'!$A$7:$F$105,4,FALSE)</f>
        <v>#N/A</v>
      </c>
      <c r="F57" s="88"/>
      <c r="G57" s="87"/>
      <c r="H57" s="20">
        <f t="shared" si="5"/>
        <v>0</v>
      </c>
      <c r="I57" s="88"/>
      <c r="J57" s="87"/>
      <c r="K57" s="20">
        <f t="shared" si="6"/>
        <v>0</v>
      </c>
      <c r="L57" s="33">
        <f t="shared" si="3"/>
        <v>0</v>
      </c>
      <c r="M57" s="36" t="e">
        <f>VLOOKUP($B57,'Rapport écrit 1er cycle'!$A$7:$F$105,6,FALSE)</f>
        <v>#N/A</v>
      </c>
      <c r="N57" s="89"/>
      <c r="O57" s="36">
        <f t="shared" si="7"/>
        <v>0</v>
      </c>
    </row>
    <row r="58" spans="2:15" x14ac:dyDescent="0.25">
      <c r="B58" s="34">
        <f>'Rapport écrit 1er cycle'!A53</f>
        <v>0</v>
      </c>
      <c r="C58" s="13" t="e">
        <f>VLOOKUP($B58,'Rapport écrit 1er cycle'!$A$7:$F$105,2,FALSE)</f>
        <v>#N/A</v>
      </c>
      <c r="D58" s="13" t="e">
        <f>VLOOKUP($B58,'Rapport écrit 1er cycle'!$A$7:$F$105,3,FALSE)</f>
        <v>#N/A</v>
      </c>
      <c r="E58" s="35" t="e">
        <f>VLOOKUP($B58,'Rapport écrit 1er cycle'!$A$7:$F$105,4,FALSE)</f>
        <v>#N/A</v>
      </c>
      <c r="F58" s="88"/>
      <c r="G58" s="87"/>
      <c r="H58" s="20">
        <f t="shared" si="5"/>
        <v>0</v>
      </c>
      <c r="I58" s="88"/>
      <c r="J58" s="87"/>
      <c r="K58" s="20">
        <f t="shared" si="6"/>
        <v>0</v>
      </c>
      <c r="L58" s="33">
        <f t="shared" si="3"/>
        <v>0</v>
      </c>
      <c r="M58" s="36" t="e">
        <f>VLOOKUP($B58,'Rapport écrit 1er cycle'!$A$7:$F$105,6,FALSE)</f>
        <v>#N/A</v>
      </c>
      <c r="N58" s="89"/>
      <c r="O58" s="36">
        <f t="shared" si="7"/>
        <v>0</v>
      </c>
    </row>
    <row r="59" spans="2:15" x14ac:dyDescent="0.25">
      <c r="B59" s="34">
        <f>'Rapport écrit 1er cycle'!A54</f>
        <v>0</v>
      </c>
      <c r="C59" s="13" t="e">
        <f>VLOOKUP($B59,'Rapport écrit 1er cycle'!$A$7:$F$105,2,FALSE)</f>
        <v>#N/A</v>
      </c>
      <c r="D59" s="13" t="e">
        <f>VLOOKUP($B59,'Rapport écrit 1er cycle'!$A$7:$F$105,3,FALSE)</f>
        <v>#N/A</v>
      </c>
      <c r="E59" s="35" t="e">
        <f>VLOOKUP($B59,'Rapport écrit 1er cycle'!$A$7:$F$105,4,FALSE)</f>
        <v>#N/A</v>
      </c>
      <c r="F59" s="88"/>
      <c r="G59" s="87"/>
      <c r="H59" s="20">
        <f t="shared" si="5"/>
        <v>0</v>
      </c>
      <c r="I59" s="88"/>
      <c r="J59" s="87"/>
      <c r="K59" s="20">
        <f t="shared" si="6"/>
        <v>0</v>
      </c>
      <c r="L59" s="33">
        <f t="shared" si="3"/>
        <v>0</v>
      </c>
      <c r="M59" s="36" t="e">
        <f>VLOOKUP($B59,'Rapport écrit 1er cycle'!$A$7:$F$105,6,FALSE)</f>
        <v>#N/A</v>
      </c>
      <c r="N59" s="89"/>
      <c r="O59" s="36">
        <f t="shared" si="7"/>
        <v>0</v>
      </c>
    </row>
    <row r="60" spans="2:15" x14ac:dyDescent="0.25">
      <c r="B60" s="34">
        <f>'Rapport écrit 1er cycle'!A55</f>
        <v>0</v>
      </c>
      <c r="C60" s="13" t="e">
        <f>VLOOKUP($B60,'Rapport écrit 1er cycle'!$A$7:$F$105,2,FALSE)</f>
        <v>#N/A</v>
      </c>
      <c r="D60" s="13" t="e">
        <f>VLOOKUP($B60,'Rapport écrit 1er cycle'!$A$7:$F$105,3,FALSE)</f>
        <v>#N/A</v>
      </c>
      <c r="E60" s="35" t="e">
        <f>VLOOKUP($B60,'Rapport écrit 1er cycle'!$A$7:$F$105,4,FALSE)</f>
        <v>#N/A</v>
      </c>
      <c r="F60" s="88"/>
      <c r="G60" s="87"/>
      <c r="H60" s="20">
        <f t="shared" si="5"/>
        <v>0</v>
      </c>
      <c r="I60" s="88"/>
      <c r="J60" s="87"/>
      <c r="K60" s="20">
        <f t="shared" si="6"/>
        <v>0</v>
      </c>
      <c r="L60" s="33">
        <f t="shared" si="3"/>
        <v>0</v>
      </c>
      <c r="M60" s="36" t="e">
        <f>VLOOKUP($B60,'Rapport écrit 1er cycle'!$A$7:$F$105,6,FALSE)</f>
        <v>#N/A</v>
      </c>
      <c r="N60" s="89"/>
      <c r="O60" s="36">
        <f t="shared" si="7"/>
        <v>0</v>
      </c>
    </row>
    <row r="61" spans="2:15" x14ac:dyDescent="0.25">
      <c r="B61" s="34">
        <f>'Rapport écrit 1er cycle'!A56</f>
        <v>0</v>
      </c>
      <c r="C61" s="13" t="e">
        <f>VLOOKUP($B61,'Rapport écrit 1er cycle'!$A$7:$F$105,2,FALSE)</f>
        <v>#N/A</v>
      </c>
      <c r="D61" s="13" t="e">
        <f>VLOOKUP($B61,'Rapport écrit 1er cycle'!$A$7:$F$105,3,FALSE)</f>
        <v>#N/A</v>
      </c>
      <c r="E61" s="35" t="e">
        <f>VLOOKUP($B61,'Rapport écrit 1er cycle'!$A$7:$F$105,4,FALSE)</f>
        <v>#N/A</v>
      </c>
      <c r="F61" s="88"/>
      <c r="G61" s="87"/>
      <c r="H61" s="20">
        <f t="shared" si="5"/>
        <v>0</v>
      </c>
      <c r="I61" s="88"/>
      <c r="J61" s="87"/>
      <c r="K61" s="20">
        <f t="shared" si="6"/>
        <v>0</v>
      </c>
      <c r="L61" s="33">
        <f t="shared" si="3"/>
        <v>0</v>
      </c>
      <c r="M61" s="36" t="e">
        <f>VLOOKUP($B61,'Rapport écrit 1er cycle'!$A$7:$F$105,6,FALSE)</f>
        <v>#N/A</v>
      </c>
      <c r="N61" s="89"/>
      <c r="O61" s="36">
        <f t="shared" si="7"/>
        <v>0</v>
      </c>
    </row>
  </sheetData>
  <sheetProtection algorithmName="SHA-512" hashValue="D8iXEvL451EWXSpEQg5nJcLNCgsop5nyk2vARAPk4ZW6CV5OrCUElfEUL/dpj7eu0nD9a/aN7OcSr5xX8GdH3A==" saltValue="KzdPKm77tQoS6T2bTORmRA==" spinCount="100000" sheet="1" objects="1" scenarios="1"/>
  <sortState xmlns:xlrd2="http://schemas.microsoft.com/office/spreadsheetml/2017/richdata2" ref="U11:U40">
    <sortCondition ref="U11"/>
  </sortState>
  <mergeCells count="16">
    <mergeCell ref="A9:A10"/>
    <mergeCell ref="O9:O10"/>
    <mergeCell ref="B2:O2"/>
    <mergeCell ref="B1:O1"/>
    <mergeCell ref="B4:O4"/>
    <mergeCell ref="B3:O3"/>
    <mergeCell ref="B6:O6"/>
    <mergeCell ref="F9:H9"/>
    <mergeCell ref="I9:K9"/>
    <mergeCell ref="B9:B10"/>
    <mergeCell ref="C9:C10"/>
    <mergeCell ref="D9:D10"/>
    <mergeCell ref="L9:L10"/>
    <mergeCell ref="N9:N10"/>
    <mergeCell ref="E9:E10"/>
    <mergeCell ref="B8:O8"/>
  </mergeCells>
  <conditionalFormatting sqref="O12:O61">
    <cfRule type="duplicateValues" dxfId="3" priority="1"/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G54"/>
  <sheetViews>
    <sheetView workbookViewId="0">
      <selection activeCell="D4" sqref="D4"/>
    </sheetView>
  </sheetViews>
  <sheetFormatPr baseColWidth="10" defaultRowHeight="15" x14ac:dyDescent="0.25"/>
  <cols>
    <col min="2" max="2" width="13.28515625" customWidth="1"/>
    <col min="3" max="3" width="49.85546875" hidden="1" customWidth="1"/>
    <col min="4" max="4" width="97.28515625" customWidth="1"/>
    <col min="5" max="5" width="0.5703125" hidden="1" customWidth="1"/>
    <col min="6" max="6" width="17.5703125" customWidth="1"/>
  </cols>
  <sheetData>
    <row r="1" spans="1:7" ht="21" x14ac:dyDescent="0.25">
      <c r="A1" s="10"/>
      <c r="B1" s="113" t="s">
        <v>51</v>
      </c>
      <c r="C1" s="113"/>
      <c r="D1" s="113"/>
      <c r="E1" s="113"/>
      <c r="F1" s="113"/>
      <c r="G1" s="10"/>
    </row>
    <row r="2" spans="1:7" ht="24" thickBot="1" x14ac:dyDescent="0.3">
      <c r="A2" s="10"/>
      <c r="B2" s="114" t="s">
        <v>55</v>
      </c>
      <c r="C2" s="114"/>
      <c r="D2" s="114"/>
      <c r="E2" s="114"/>
      <c r="F2" s="114"/>
      <c r="G2" s="10"/>
    </row>
    <row r="3" spans="1:7" ht="15.75" thickBot="1" x14ac:dyDescent="0.3">
      <c r="B3" s="115" t="s">
        <v>73</v>
      </c>
      <c r="C3" s="116"/>
      <c r="D3" s="116"/>
      <c r="E3" s="116"/>
      <c r="F3" s="117"/>
    </row>
    <row r="4" spans="1:7" ht="45.75" customHeight="1" thickBot="1" x14ac:dyDescent="0.3">
      <c r="A4" s="10"/>
      <c r="B4" s="54" t="s">
        <v>21</v>
      </c>
      <c r="C4" s="55" t="s">
        <v>0</v>
      </c>
      <c r="D4" s="55" t="s">
        <v>80</v>
      </c>
      <c r="E4" s="55" t="s">
        <v>19</v>
      </c>
      <c r="F4" s="56" t="s">
        <v>52</v>
      </c>
      <c r="G4" s="10"/>
    </row>
    <row r="5" spans="1:7" ht="18.75" x14ac:dyDescent="0.25">
      <c r="A5" s="10"/>
      <c r="B5" s="71">
        <f>'Pointage 1er cycle'!B12</f>
        <v>0</v>
      </c>
      <c r="C5" s="72" t="e">
        <f>VLOOKUP($B5,'Pointage 1er cycle'!$B$12:$O$100,2,FALSE)</f>
        <v>#N/A</v>
      </c>
      <c r="D5" s="72" t="e">
        <f>VLOOKUP($B5,'Pointage 1er cycle'!$B$12:$O$100,3,FALSE)</f>
        <v>#N/A</v>
      </c>
      <c r="E5" s="72" t="e">
        <f>VLOOKUP($B5,'Pointage 1er cycle'!$B$12:$O$100,4,FALSE)</f>
        <v>#N/A</v>
      </c>
      <c r="F5" s="73">
        <f>VLOOKUP($B5,'Pointage 1er cycle'!$B$12:$O$100,11,FALSE)</f>
        <v>0</v>
      </c>
      <c r="G5" s="10"/>
    </row>
    <row r="6" spans="1:7" ht="18.75" x14ac:dyDescent="0.25">
      <c r="A6" s="10"/>
      <c r="B6" s="74">
        <f>'Pointage 1er cycle'!B13</f>
        <v>0</v>
      </c>
      <c r="C6" s="75" t="e">
        <f>VLOOKUP($B6,'Pointage 1er cycle'!$B$12:$O$100,2,FALSE)</f>
        <v>#N/A</v>
      </c>
      <c r="D6" s="75" t="e">
        <f>VLOOKUP($B6,'Pointage 1er cycle'!$B$12:$O$100,3,FALSE)</f>
        <v>#N/A</v>
      </c>
      <c r="E6" s="75" t="e">
        <f>VLOOKUP($B6,'Pointage 1er cycle'!$B$12:$O$100,4,FALSE)</f>
        <v>#N/A</v>
      </c>
      <c r="F6" s="76">
        <f>VLOOKUP($B6,'Pointage 1er cycle'!$B$12:$O$100,11,FALSE)</f>
        <v>0</v>
      </c>
      <c r="G6" s="10"/>
    </row>
    <row r="7" spans="1:7" ht="18.75" x14ac:dyDescent="0.25">
      <c r="A7" s="10"/>
      <c r="B7" s="74">
        <f>'Pointage 1er cycle'!B14</f>
        <v>0</v>
      </c>
      <c r="C7" s="75" t="e">
        <f>VLOOKUP($B7,'Pointage 1er cycle'!$B$12:$O$100,2,FALSE)</f>
        <v>#N/A</v>
      </c>
      <c r="D7" s="75" t="e">
        <f>VLOOKUP($B7,'Pointage 1er cycle'!$B$12:$O$100,3,FALSE)</f>
        <v>#N/A</v>
      </c>
      <c r="E7" s="75" t="e">
        <f>VLOOKUP($B7,'Pointage 1er cycle'!$B$12:$O$100,4,FALSE)</f>
        <v>#N/A</v>
      </c>
      <c r="F7" s="76">
        <f>VLOOKUP($B7,'Pointage 1er cycle'!$B$12:$O$100,11,FALSE)</f>
        <v>0</v>
      </c>
      <c r="G7" s="10"/>
    </row>
    <row r="8" spans="1:7" ht="18.75" x14ac:dyDescent="0.25">
      <c r="A8" s="10"/>
      <c r="B8" s="74">
        <f>'Pointage 1er cycle'!B15</f>
        <v>0</v>
      </c>
      <c r="C8" s="75" t="e">
        <f>VLOOKUP($B8,'Pointage 1er cycle'!$B$12:$O$100,2,FALSE)</f>
        <v>#N/A</v>
      </c>
      <c r="D8" s="75" t="e">
        <f>VLOOKUP($B8,'Pointage 1er cycle'!$B$12:$O$100,3,FALSE)</f>
        <v>#N/A</v>
      </c>
      <c r="E8" s="75" t="e">
        <f>VLOOKUP($B8,'Pointage 1er cycle'!$B$12:$O$100,4,FALSE)</f>
        <v>#N/A</v>
      </c>
      <c r="F8" s="76">
        <f>VLOOKUP($B8,'Pointage 1er cycle'!$B$12:$O$100,11,FALSE)</f>
        <v>0</v>
      </c>
      <c r="G8" s="10"/>
    </row>
    <row r="9" spans="1:7" ht="18.75" x14ac:dyDescent="0.25">
      <c r="A9" s="10"/>
      <c r="B9" s="74">
        <f>'Pointage 1er cycle'!B16</f>
        <v>0</v>
      </c>
      <c r="C9" s="75" t="e">
        <f>VLOOKUP($B9,'Pointage 1er cycle'!$B$12:$O$100,2,FALSE)</f>
        <v>#N/A</v>
      </c>
      <c r="D9" s="75" t="e">
        <f>VLOOKUP($B9,'Pointage 1er cycle'!$B$12:$O$100,3,FALSE)</f>
        <v>#N/A</v>
      </c>
      <c r="E9" s="75" t="e">
        <f>VLOOKUP($B9,'Pointage 1er cycle'!$B$12:$O$100,4,FALSE)</f>
        <v>#N/A</v>
      </c>
      <c r="F9" s="76">
        <f>VLOOKUP($B9,'Pointage 1er cycle'!$B$12:$O$100,11,FALSE)</f>
        <v>0</v>
      </c>
      <c r="G9" s="10"/>
    </row>
    <row r="10" spans="1:7" ht="18.75" x14ac:dyDescent="0.25">
      <c r="A10" s="10"/>
      <c r="B10" s="74">
        <f>'Pointage 1er cycle'!B17</f>
        <v>0</v>
      </c>
      <c r="C10" s="75" t="e">
        <f>VLOOKUP($B10,'Pointage 1er cycle'!$B$12:$O$100,2,FALSE)</f>
        <v>#N/A</v>
      </c>
      <c r="D10" s="75" t="e">
        <f>VLOOKUP($B10,'Pointage 1er cycle'!$B$12:$O$100,3,FALSE)</f>
        <v>#N/A</v>
      </c>
      <c r="E10" s="75" t="e">
        <f>VLOOKUP($B10,'Pointage 1er cycle'!$B$12:$O$100,4,FALSE)</f>
        <v>#N/A</v>
      </c>
      <c r="F10" s="76">
        <f>VLOOKUP($B10,'Pointage 1er cycle'!$B$12:$O$100,11,FALSE)</f>
        <v>0</v>
      </c>
      <c r="G10" s="10"/>
    </row>
    <row r="11" spans="1:7" ht="18.75" x14ac:dyDescent="0.25">
      <c r="A11" s="10"/>
      <c r="B11" s="74">
        <f>'Pointage 1er cycle'!B18</f>
        <v>0</v>
      </c>
      <c r="C11" s="75" t="e">
        <f>VLOOKUP($B11,'Pointage 1er cycle'!$B$12:$O$100,2,FALSE)</f>
        <v>#N/A</v>
      </c>
      <c r="D11" s="75" t="e">
        <f>VLOOKUP($B11,'Pointage 1er cycle'!$B$12:$O$100,3,FALSE)</f>
        <v>#N/A</v>
      </c>
      <c r="E11" s="75" t="e">
        <f>VLOOKUP($B11,'Pointage 1er cycle'!$B$12:$O$100,4,FALSE)</f>
        <v>#N/A</v>
      </c>
      <c r="F11" s="76">
        <f>VLOOKUP($B11,'Pointage 1er cycle'!$B$12:$O$100,11,FALSE)</f>
        <v>0</v>
      </c>
      <c r="G11" s="10"/>
    </row>
    <row r="12" spans="1:7" ht="18.75" x14ac:dyDescent="0.25">
      <c r="A12" s="10"/>
      <c r="B12" s="74">
        <f>'Pointage 1er cycle'!B19</f>
        <v>0</v>
      </c>
      <c r="C12" s="75" t="e">
        <f>VLOOKUP($B12,'Pointage 1er cycle'!$B$12:$O$100,2,FALSE)</f>
        <v>#N/A</v>
      </c>
      <c r="D12" s="75" t="e">
        <f>VLOOKUP($B12,'Pointage 1er cycle'!$B$12:$O$100,3,FALSE)</f>
        <v>#N/A</v>
      </c>
      <c r="E12" s="75" t="e">
        <f>VLOOKUP($B12,'Pointage 1er cycle'!$B$12:$O$100,4,FALSE)</f>
        <v>#N/A</v>
      </c>
      <c r="F12" s="76">
        <f>VLOOKUP($B12,'Pointage 1er cycle'!$B$12:$O$100,11,FALSE)</f>
        <v>0</v>
      </c>
      <c r="G12" s="10"/>
    </row>
    <row r="13" spans="1:7" ht="18.75" x14ac:dyDescent="0.25">
      <c r="A13" s="10"/>
      <c r="B13" s="74">
        <f>'Pointage 1er cycle'!B20</f>
        <v>0</v>
      </c>
      <c r="C13" s="75" t="e">
        <f>VLOOKUP($B13,'Pointage 1er cycle'!$B$12:$O$100,2,FALSE)</f>
        <v>#N/A</v>
      </c>
      <c r="D13" s="75" t="e">
        <f>VLOOKUP($B13,'Pointage 1er cycle'!$B$12:$O$100,3,FALSE)</f>
        <v>#N/A</v>
      </c>
      <c r="E13" s="75" t="e">
        <f>VLOOKUP($B13,'Pointage 1er cycle'!$B$12:$O$100,4,FALSE)</f>
        <v>#N/A</v>
      </c>
      <c r="F13" s="76">
        <f>VLOOKUP($B13,'Pointage 1er cycle'!$B$12:$O$100,11,FALSE)</f>
        <v>0</v>
      </c>
      <c r="G13" s="10"/>
    </row>
    <row r="14" spans="1:7" ht="18.75" x14ac:dyDescent="0.25">
      <c r="A14" s="10"/>
      <c r="B14" s="74">
        <f>'Pointage 1er cycle'!B21</f>
        <v>0</v>
      </c>
      <c r="C14" s="75" t="e">
        <f>VLOOKUP($B14,'Pointage 1er cycle'!$B$12:$O$100,2,FALSE)</f>
        <v>#N/A</v>
      </c>
      <c r="D14" s="75" t="e">
        <f>VLOOKUP($B14,'Pointage 1er cycle'!$B$12:$O$100,3,FALSE)</f>
        <v>#N/A</v>
      </c>
      <c r="E14" s="75" t="e">
        <f>VLOOKUP($B14,'Pointage 1er cycle'!$B$12:$O$100,4,FALSE)</f>
        <v>#N/A</v>
      </c>
      <c r="F14" s="76">
        <f>VLOOKUP($B14,'Pointage 1er cycle'!$B$12:$O$100,11,FALSE)</f>
        <v>0</v>
      </c>
      <c r="G14" s="10"/>
    </row>
    <row r="15" spans="1:7" ht="18.75" x14ac:dyDescent="0.25">
      <c r="A15" s="10"/>
      <c r="B15" s="74">
        <f>'Pointage 1er cycle'!B22</f>
        <v>0</v>
      </c>
      <c r="C15" s="75" t="e">
        <f>VLOOKUP($B15,'Pointage 1er cycle'!$B$12:$O$100,2,FALSE)</f>
        <v>#N/A</v>
      </c>
      <c r="D15" s="75" t="e">
        <f>VLOOKUP($B15,'Pointage 1er cycle'!$B$12:$O$100,3,FALSE)</f>
        <v>#N/A</v>
      </c>
      <c r="E15" s="75" t="e">
        <f>VLOOKUP($B15,'Pointage 1er cycle'!$B$12:$O$100,4,FALSE)</f>
        <v>#N/A</v>
      </c>
      <c r="F15" s="76">
        <f>VLOOKUP($B15,'Pointage 1er cycle'!$B$12:$O$100,11,FALSE)</f>
        <v>0</v>
      </c>
      <c r="G15" s="10"/>
    </row>
    <row r="16" spans="1:7" ht="18.75" x14ac:dyDescent="0.25">
      <c r="A16" s="10"/>
      <c r="B16" s="74">
        <f>'Pointage 1er cycle'!B23</f>
        <v>0</v>
      </c>
      <c r="C16" s="75" t="e">
        <f>VLOOKUP($B16,'Pointage 1er cycle'!$B$12:$O$100,2,FALSE)</f>
        <v>#N/A</v>
      </c>
      <c r="D16" s="75" t="e">
        <f>VLOOKUP($B16,'Pointage 1er cycle'!$B$12:$O$100,3,FALSE)</f>
        <v>#N/A</v>
      </c>
      <c r="E16" s="75" t="e">
        <f>VLOOKUP($B16,'Pointage 1er cycle'!$B$12:$O$100,4,FALSE)</f>
        <v>#N/A</v>
      </c>
      <c r="F16" s="76">
        <f>VLOOKUP($B16,'Pointage 1er cycle'!$B$12:$O$100,11,FALSE)</f>
        <v>0</v>
      </c>
      <c r="G16" s="10"/>
    </row>
    <row r="17" spans="1:7" ht="18.75" x14ac:dyDescent="0.25">
      <c r="A17" s="10"/>
      <c r="B17" s="74">
        <f>'Pointage 1er cycle'!B24</f>
        <v>0</v>
      </c>
      <c r="C17" s="75" t="e">
        <f>VLOOKUP($B17,'Pointage 1er cycle'!$B$12:$O$100,2,FALSE)</f>
        <v>#N/A</v>
      </c>
      <c r="D17" s="75" t="e">
        <f>VLOOKUP($B17,'Pointage 1er cycle'!$B$12:$O$100,3,FALSE)</f>
        <v>#N/A</v>
      </c>
      <c r="E17" s="75" t="e">
        <f>VLOOKUP($B17,'Pointage 1er cycle'!$B$12:$O$100,4,FALSE)</f>
        <v>#N/A</v>
      </c>
      <c r="F17" s="76">
        <f>VLOOKUP($B17,'Pointage 1er cycle'!$B$12:$O$100,11,FALSE)</f>
        <v>0</v>
      </c>
      <c r="G17" s="10"/>
    </row>
    <row r="18" spans="1:7" ht="18.75" x14ac:dyDescent="0.25">
      <c r="A18" s="10"/>
      <c r="B18" s="74">
        <f>'Pointage 1er cycle'!B25</f>
        <v>0</v>
      </c>
      <c r="C18" s="75" t="e">
        <f>VLOOKUP($B18,'Pointage 1er cycle'!$B$12:$O$100,2,FALSE)</f>
        <v>#N/A</v>
      </c>
      <c r="D18" s="75" t="e">
        <f>VLOOKUP($B18,'Pointage 1er cycle'!$B$12:$O$100,3,FALSE)</f>
        <v>#N/A</v>
      </c>
      <c r="E18" s="75" t="e">
        <f>VLOOKUP($B18,'Pointage 1er cycle'!$B$12:$O$100,4,FALSE)</f>
        <v>#N/A</v>
      </c>
      <c r="F18" s="76">
        <f>VLOOKUP($B18,'Pointage 1er cycle'!$B$12:$O$100,11,FALSE)</f>
        <v>0</v>
      </c>
      <c r="G18" s="10"/>
    </row>
    <row r="19" spans="1:7" ht="18.75" x14ac:dyDescent="0.25">
      <c r="A19" s="10"/>
      <c r="B19" s="74">
        <f>'Pointage 1er cycle'!B26</f>
        <v>0</v>
      </c>
      <c r="C19" s="75" t="e">
        <f>VLOOKUP($B19,'Pointage 1er cycle'!$B$12:$O$100,2,FALSE)</f>
        <v>#N/A</v>
      </c>
      <c r="D19" s="75" t="e">
        <f>VLOOKUP($B19,'Pointage 1er cycle'!$B$12:$O$100,3,FALSE)</f>
        <v>#N/A</v>
      </c>
      <c r="E19" s="75" t="e">
        <f>VLOOKUP($B19,'Pointage 1er cycle'!$B$12:$O$100,4,FALSE)</f>
        <v>#N/A</v>
      </c>
      <c r="F19" s="76">
        <f>VLOOKUP($B19,'Pointage 1er cycle'!$B$12:$O$100,11,FALSE)</f>
        <v>0</v>
      </c>
      <c r="G19" s="10"/>
    </row>
    <row r="20" spans="1:7" ht="18.75" x14ac:dyDescent="0.25">
      <c r="A20" s="10"/>
      <c r="B20" s="74">
        <f>'Pointage 1er cycle'!B27</f>
        <v>0</v>
      </c>
      <c r="C20" s="75" t="e">
        <f>VLOOKUP($B20,'Pointage 1er cycle'!$B$12:$O$100,2,FALSE)</f>
        <v>#N/A</v>
      </c>
      <c r="D20" s="75" t="e">
        <f>VLOOKUP($B20,'Pointage 1er cycle'!$B$12:$O$100,3,FALSE)</f>
        <v>#N/A</v>
      </c>
      <c r="E20" s="75" t="e">
        <f>VLOOKUP($B20,'Pointage 1er cycle'!$B$12:$O$100,4,FALSE)</f>
        <v>#N/A</v>
      </c>
      <c r="F20" s="76">
        <f>VLOOKUP($B20,'Pointage 1er cycle'!$B$12:$O$100,11,FALSE)</f>
        <v>0</v>
      </c>
      <c r="G20" s="10"/>
    </row>
    <row r="21" spans="1:7" ht="18.75" x14ac:dyDescent="0.25">
      <c r="A21" s="10"/>
      <c r="B21" s="74">
        <f>'Pointage 1er cycle'!B28</f>
        <v>0</v>
      </c>
      <c r="C21" s="75" t="e">
        <f>VLOOKUP($B21,'Pointage 1er cycle'!$B$12:$O$100,2,FALSE)</f>
        <v>#N/A</v>
      </c>
      <c r="D21" s="75" t="e">
        <f>VLOOKUP($B21,'Pointage 1er cycle'!$B$12:$O$100,3,FALSE)</f>
        <v>#N/A</v>
      </c>
      <c r="E21" s="75" t="e">
        <f>VLOOKUP($B21,'Pointage 1er cycle'!$B$12:$O$100,4,FALSE)</f>
        <v>#N/A</v>
      </c>
      <c r="F21" s="76">
        <f>VLOOKUP($B21,'Pointage 1er cycle'!$B$12:$O$100,11,FALSE)</f>
        <v>0</v>
      </c>
      <c r="G21" s="10"/>
    </row>
    <row r="22" spans="1:7" ht="18.75" x14ac:dyDescent="0.25">
      <c r="A22" s="10"/>
      <c r="B22" s="74">
        <f>'Pointage 1er cycle'!B29</f>
        <v>0</v>
      </c>
      <c r="C22" s="75" t="e">
        <f>VLOOKUP($B22,'Pointage 1er cycle'!$B$12:$O$100,2,FALSE)</f>
        <v>#N/A</v>
      </c>
      <c r="D22" s="75" t="e">
        <f>VLOOKUP($B22,'Pointage 1er cycle'!$B$12:$O$100,3,FALSE)</f>
        <v>#N/A</v>
      </c>
      <c r="E22" s="75" t="e">
        <f>VLOOKUP($B22,'Pointage 1er cycle'!$B$12:$O$100,4,FALSE)</f>
        <v>#N/A</v>
      </c>
      <c r="F22" s="76">
        <f>VLOOKUP($B22,'Pointage 1er cycle'!$B$12:$O$100,11,FALSE)</f>
        <v>0</v>
      </c>
      <c r="G22" s="10"/>
    </row>
    <row r="23" spans="1:7" ht="18.75" x14ac:dyDescent="0.25">
      <c r="A23" s="10"/>
      <c r="B23" s="74">
        <f>'Pointage 1er cycle'!B30</f>
        <v>0</v>
      </c>
      <c r="C23" s="75" t="e">
        <f>VLOOKUP($B23,'Pointage 1er cycle'!$B$12:$O$100,2,FALSE)</f>
        <v>#N/A</v>
      </c>
      <c r="D23" s="75" t="e">
        <f>VLOOKUP($B23,'Pointage 1er cycle'!$B$12:$O$100,3,FALSE)</f>
        <v>#N/A</v>
      </c>
      <c r="E23" s="75" t="e">
        <f>VLOOKUP($B23,'Pointage 1er cycle'!$B$12:$O$100,4,FALSE)</f>
        <v>#N/A</v>
      </c>
      <c r="F23" s="76">
        <f>VLOOKUP($B23,'Pointage 1er cycle'!$B$12:$O$100,11,FALSE)</f>
        <v>0</v>
      </c>
      <c r="G23" s="10"/>
    </row>
    <row r="24" spans="1:7" ht="18.75" x14ac:dyDescent="0.25">
      <c r="A24" s="10"/>
      <c r="B24" s="74">
        <f>'Pointage 1er cycle'!B31</f>
        <v>0</v>
      </c>
      <c r="C24" s="75" t="e">
        <f>VLOOKUP($B24,'Pointage 1er cycle'!$B$12:$O$100,2,FALSE)</f>
        <v>#N/A</v>
      </c>
      <c r="D24" s="75" t="e">
        <f>VLOOKUP($B24,'Pointage 1er cycle'!$B$12:$O$100,3,FALSE)</f>
        <v>#N/A</v>
      </c>
      <c r="E24" s="75" t="e">
        <f>VLOOKUP($B24,'Pointage 1er cycle'!$B$12:$O$100,4,FALSE)</f>
        <v>#N/A</v>
      </c>
      <c r="F24" s="76">
        <f>VLOOKUP($B24,'Pointage 1er cycle'!$B$12:$O$100,11,FALSE)</f>
        <v>0</v>
      </c>
      <c r="G24" s="10"/>
    </row>
    <row r="25" spans="1:7" ht="18.75" x14ac:dyDescent="0.25">
      <c r="A25" s="10"/>
      <c r="B25" s="74">
        <f>'Pointage 1er cycle'!B32</f>
        <v>0</v>
      </c>
      <c r="C25" s="75" t="e">
        <f>VLOOKUP($B25,'Pointage 1er cycle'!$B$12:$O$100,2,FALSE)</f>
        <v>#N/A</v>
      </c>
      <c r="D25" s="75" t="e">
        <f>VLOOKUP($B25,'Pointage 1er cycle'!$B$12:$O$100,3,FALSE)</f>
        <v>#N/A</v>
      </c>
      <c r="E25" s="75" t="e">
        <f>VLOOKUP($B25,'Pointage 1er cycle'!$B$12:$O$100,4,FALSE)</f>
        <v>#N/A</v>
      </c>
      <c r="F25" s="76">
        <f>VLOOKUP($B25,'Pointage 1er cycle'!$B$12:$O$100,11,FALSE)</f>
        <v>0</v>
      </c>
      <c r="G25" s="10"/>
    </row>
    <row r="26" spans="1:7" ht="18.75" x14ac:dyDescent="0.25">
      <c r="A26" s="10"/>
      <c r="B26" s="74">
        <f>'Pointage 1er cycle'!B33</f>
        <v>0</v>
      </c>
      <c r="C26" s="75" t="e">
        <f>VLOOKUP($B26,'Pointage 1er cycle'!$B$12:$O$100,2,FALSE)</f>
        <v>#N/A</v>
      </c>
      <c r="D26" s="75" t="e">
        <f>VLOOKUP($B26,'Pointage 1er cycle'!$B$12:$O$100,3,FALSE)</f>
        <v>#N/A</v>
      </c>
      <c r="E26" s="75" t="e">
        <f>VLOOKUP($B26,'Pointage 1er cycle'!$B$12:$O$100,4,FALSE)</f>
        <v>#N/A</v>
      </c>
      <c r="F26" s="76">
        <f>VLOOKUP($B26,'Pointage 1er cycle'!$B$12:$O$100,11,FALSE)</f>
        <v>0</v>
      </c>
      <c r="G26" s="10"/>
    </row>
    <row r="27" spans="1:7" ht="18.75" x14ac:dyDescent="0.25">
      <c r="A27" s="10"/>
      <c r="B27" s="74">
        <f>'Pointage 1er cycle'!B34</f>
        <v>0</v>
      </c>
      <c r="C27" s="75" t="e">
        <f>VLOOKUP($B27,'Pointage 1er cycle'!$B$12:$O$100,2,FALSE)</f>
        <v>#N/A</v>
      </c>
      <c r="D27" s="75" t="e">
        <f>VLOOKUP($B27,'Pointage 1er cycle'!$B$12:$O$100,3,FALSE)</f>
        <v>#N/A</v>
      </c>
      <c r="E27" s="75" t="e">
        <f>VLOOKUP($B27,'Pointage 1er cycle'!$B$12:$O$100,4,FALSE)</f>
        <v>#N/A</v>
      </c>
      <c r="F27" s="76">
        <f>VLOOKUP($B27,'Pointage 1er cycle'!$B$12:$O$100,11,FALSE)</f>
        <v>0</v>
      </c>
      <c r="G27" s="10"/>
    </row>
    <row r="28" spans="1:7" ht="18.75" x14ac:dyDescent="0.25">
      <c r="A28" s="10"/>
      <c r="B28" s="74">
        <f>'Pointage 1er cycle'!B35</f>
        <v>0</v>
      </c>
      <c r="C28" s="75" t="e">
        <f>VLOOKUP($B28,'Pointage 1er cycle'!$B$12:$O$100,2,FALSE)</f>
        <v>#N/A</v>
      </c>
      <c r="D28" s="75" t="e">
        <f>VLOOKUP($B28,'Pointage 1er cycle'!$B$12:$O$100,3,FALSE)</f>
        <v>#N/A</v>
      </c>
      <c r="E28" s="75" t="e">
        <f>VLOOKUP($B28,'Pointage 1er cycle'!$B$12:$O$100,4,FALSE)</f>
        <v>#N/A</v>
      </c>
      <c r="F28" s="76">
        <f>VLOOKUP($B28,'Pointage 1er cycle'!$B$12:$O$100,11,FALSE)</f>
        <v>0</v>
      </c>
      <c r="G28" s="10"/>
    </row>
    <row r="29" spans="1:7" ht="18.75" x14ac:dyDescent="0.25">
      <c r="A29" s="10"/>
      <c r="B29" s="74">
        <f>'Pointage 1er cycle'!B36</f>
        <v>0</v>
      </c>
      <c r="C29" s="75" t="e">
        <f>VLOOKUP($B29,'Pointage 1er cycle'!$B$12:$O$100,2,FALSE)</f>
        <v>#N/A</v>
      </c>
      <c r="D29" s="75" t="e">
        <f>VLOOKUP($B29,'Pointage 1er cycle'!$B$12:$O$100,3,FALSE)</f>
        <v>#N/A</v>
      </c>
      <c r="E29" s="75" t="e">
        <f>VLOOKUP($B29,'Pointage 1er cycle'!$B$12:$O$100,4,FALSE)</f>
        <v>#N/A</v>
      </c>
      <c r="F29" s="76">
        <f>VLOOKUP($B29,'Pointage 1er cycle'!$B$12:$O$100,11,FALSE)</f>
        <v>0</v>
      </c>
      <c r="G29" s="10"/>
    </row>
    <row r="30" spans="1:7" ht="18.75" x14ac:dyDescent="0.25">
      <c r="A30" s="10"/>
      <c r="B30" s="74">
        <f>'Pointage 1er cycle'!B37</f>
        <v>0</v>
      </c>
      <c r="C30" s="75" t="e">
        <f>VLOOKUP($B30,'Pointage 1er cycle'!$B$12:$O$100,2,FALSE)</f>
        <v>#N/A</v>
      </c>
      <c r="D30" s="75" t="e">
        <f>VLOOKUP($B30,'Pointage 1er cycle'!$B$12:$O$100,3,FALSE)</f>
        <v>#N/A</v>
      </c>
      <c r="E30" s="75" t="e">
        <f>VLOOKUP($B30,'Pointage 1er cycle'!$B$12:$O$100,4,FALSE)</f>
        <v>#N/A</v>
      </c>
      <c r="F30" s="76">
        <f>VLOOKUP($B30,'Pointage 1er cycle'!$B$12:$O$100,11,FALSE)</f>
        <v>0</v>
      </c>
      <c r="G30" s="10"/>
    </row>
    <row r="31" spans="1:7" ht="18.75" x14ac:dyDescent="0.25">
      <c r="A31" s="10"/>
      <c r="B31" s="74">
        <f>'Pointage 1er cycle'!B38</f>
        <v>0</v>
      </c>
      <c r="C31" s="75" t="e">
        <f>VLOOKUP($B31,'Pointage 1er cycle'!$B$12:$O$100,2,FALSE)</f>
        <v>#N/A</v>
      </c>
      <c r="D31" s="75" t="e">
        <f>VLOOKUP($B31,'Pointage 1er cycle'!$B$12:$O$100,3,FALSE)</f>
        <v>#N/A</v>
      </c>
      <c r="E31" s="75" t="e">
        <f>VLOOKUP($B31,'Pointage 1er cycle'!$B$12:$O$100,4,FALSE)</f>
        <v>#N/A</v>
      </c>
      <c r="F31" s="76">
        <f>VLOOKUP($B31,'Pointage 1er cycle'!$B$12:$O$100,11,FALSE)</f>
        <v>0</v>
      </c>
      <c r="G31" s="10"/>
    </row>
    <row r="32" spans="1:7" ht="18.75" x14ac:dyDescent="0.25">
      <c r="A32" s="10"/>
      <c r="B32" s="74">
        <f>'Pointage 1er cycle'!B39</f>
        <v>0</v>
      </c>
      <c r="C32" s="75" t="e">
        <f>VLOOKUP($B32,'Pointage 1er cycle'!$B$12:$O$100,2,FALSE)</f>
        <v>#N/A</v>
      </c>
      <c r="D32" s="75" t="e">
        <f>VLOOKUP($B32,'Pointage 1er cycle'!$B$12:$O$100,3,FALSE)</f>
        <v>#N/A</v>
      </c>
      <c r="E32" s="75" t="e">
        <f>VLOOKUP($B32,'Pointage 1er cycle'!$B$12:$O$100,4,FALSE)</f>
        <v>#N/A</v>
      </c>
      <c r="F32" s="76">
        <f>VLOOKUP($B32,'Pointage 1er cycle'!$B$12:$O$100,11,FALSE)</f>
        <v>0</v>
      </c>
      <c r="G32" s="10"/>
    </row>
    <row r="33" spans="1:7" ht="15.75" customHeight="1" x14ac:dyDescent="0.25">
      <c r="A33" s="10"/>
      <c r="B33" s="74">
        <f>'Pointage 1er cycle'!B40</f>
        <v>0</v>
      </c>
      <c r="C33" s="75" t="e">
        <f>VLOOKUP($B33,'Pointage 1er cycle'!$B$12:$O$100,2,FALSE)</f>
        <v>#N/A</v>
      </c>
      <c r="D33" s="75" t="e">
        <f>VLOOKUP($B33,'Pointage 1er cycle'!$B$12:$O$100,3,FALSE)</f>
        <v>#N/A</v>
      </c>
      <c r="E33" s="75" t="e">
        <f>VLOOKUP($B33,'Pointage 1er cycle'!$B$12:$O$100,4,FALSE)</f>
        <v>#N/A</v>
      </c>
      <c r="F33" s="76">
        <f>VLOOKUP($B33,'Pointage 1er cycle'!$B$12:$O$100,11,FALSE)</f>
        <v>0</v>
      </c>
      <c r="G33" s="10"/>
    </row>
    <row r="34" spans="1:7" ht="15.75" customHeight="1" x14ac:dyDescent="0.25">
      <c r="A34" s="10"/>
      <c r="B34" s="74">
        <f>'Pointage 1er cycle'!B41</f>
        <v>0</v>
      </c>
      <c r="C34" s="75" t="e">
        <f>VLOOKUP($B34,'Pointage 1er cycle'!$B$12:$O$100,2,FALSE)</f>
        <v>#N/A</v>
      </c>
      <c r="D34" s="75" t="e">
        <f>VLOOKUP($B34,'Pointage 1er cycle'!$B$12:$O$100,3,FALSE)</f>
        <v>#N/A</v>
      </c>
      <c r="E34" s="75" t="e">
        <f>VLOOKUP($B34,'Pointage 1er cycle'!$B$12:$O$100,4,FALSE)</f>
        <v>#N/A</v>
      </c>
      <c r="F34" s="76">
        <f>VLOOKUP($B34,'Pointage 1er cycle'!$B$12:$O$100,11,FALSE)</f>
        <v>0</v>
      </c>
      <c r="G34" s="10"/>
    </row>
    <row r="35" spans="1:7" s="1" customFormat="1" ht="15.75" customHeight="1" x14ac:dyDescent="0.35">
      <c r="A35" s="11"/>
      <c r="B35" s="74">
        <f>'Pointage 1er cycle'!B42</f>
        <v>0</v>
      </c>
      <c r="C35" s="75" t="e">
        <f>VLOOKUP($B35,'Pointage 1er cycle'!$B$12:$O$100,2,FALSE)</f>
        <v>#N/A</v>
      </c>
      <c r="D35" s="75" t="e">
        <f>VLOOKUP($B35,'Pointage 1er cycle'!$B$12:$O$100,3,FALSE)</f>
        <v>#N/A</v>
      </c>
      <c r="E35" s="75" t="e">
        <f>VLOOKUP($B35,'Pointage 1er cycle'!$B$12:$O$100,4,FALSE)</f>
        <v>#N/A</v>
      </c>
      <c r="F35" s="76">
        <f>VLOOKUP($B35,'Pointage 1er cycle'!$B$12:$O$100,11,FALSE)</f>
        <v>0</v>
      </c>
      <c r="G35" s="11"/>
    </row>
    <row r="36" spans="1:7" s="1" customFormat="1" ht="15.75" customHeight="1" x14ac:dyDescent="0.35">
      <c r="A36" s="11"/>
      <c r="B36" s="74">
        <f>'Pointage 1er cycle'!B43</f>
        <v>0</v>
      </c>
      <c r="C36" s="75" t="e">
        <f>VLOOKUP($B36,'Pointage 1er cycle'!$B$12:$O$100,2,FALSE)</f>
        <v>#N/A</v>
      </c>
      <c r="D36" s="75" t="e">
        <f>VLOOKUP($B36,'Pointage 1er cycle'!$B$12:$O$100,3,FALSE)</f>
        <v>#N/A</v>
      </c>
      <c r="E36" s="75" t="e">
        <f>VLOOKUP($B36,'Pointage 1er cycle'!$B$12:$O$100,4,FALSE)</f>
        <v>#N/A</v>
      </c>
      <c r="F36" s="76">
        <f>VLOOKUP($B36,'Pointage 1er cycle'!$B$12:$O$100,11,FALSE)</f>
        <v>0</v>
      </c>
      <c r="G36" s="11"/>
    </row>
    <row r="37" spans="1:7" ht="15.75" customHeight="1" x14ac:dyDescent="0.25">
      <c r="B37" s="74">
        <f>'Pointage 1er cycle'!B44</f>
        <v>0</v>
      </c>
      <c r="C37" s="75" t="e">
        <f>VLOOKUP($B37,'Pointage 1er cycle'!$B$12:$O$100,2,FALSE)</f>
        <v>#N/A</v>
      </c>
      <c r="D37" s="75" t="e">
        <f>VLOOKUP($B37,'Pointage 1er cycle'!$B$12:$O$100,3,FALSE)</f>
        <v>#N/A</v>
      </c>
      <c r="E37" s="75" t="e">
        <f>VLOOKUP($B37,'Pointage 1er cycle'!$B$12:$O$100,4,FALSE)</f>
        <v>#N/A</v>
      </c>
      <c r="F37" s="76">
        <f>VLOOKUP($B37,'Pointage 1er cycle'!$B$12:$O$100,11,FALSE)</f>
        <v>0</v>
      </c>
    </row>
    <row r="38" spans="1:7" ht="15.75" customHeight="1" x14ac:dyDescent="0.25">
      <c r="B38" s="74">
        <f>'Pointage 1er cycle'!B45</f>
        <v>0</v>
      </c>
      <c r="C38" s="75" t="e">
        <f>VLOOKUP($B38,'Pointage 1er cycle'!$B$12:$O$100,2,FALSE)</f>
        <v>#N/A</v>
      </c>
      <c r="D38" s="75" t="e">
        <f>VLOOKUP($B38,'Pointage 1er cycle'!$B$12:$O$100,3,FALSE)</f>
        <v>#N/A</v>
      </c>
      <c r="E38" s="75" t="e">
        <f>VLOOKUP($B38,'Pointage 1er cycle'!$B$12:$O$100,4,FALSE)</f>
        <v>#N/A</v>
      </c>
      <c r="F38" s="76">
        <f>VLOOKUP($B38,'Pointage 1er cycle'!$B$12:$O$100,11,FALSE)</f>
        <v>0</v>
      </c>
    </row>
    <row r="39" spans="1:7" ht="15.75" customHeight="1" x14ac:dyDescent="0.25">
      <c r="B39" s="74">
        <f>'Pointage 1er cycle'!B46</f>
        <v>0</v>
      </c>
      <c r="C39" s="75" t="e">
        <f>VLOOKUP($B39,'Pointage 1er cycle'!$B$12:$O$100,2,FALSE)</f>
        <v>#N/A</v>
      </c>
      <c r="D39" s="75" t="e">
        <f>VLOOKUP($B39,'Pointage 1er cycle'!$B$12:$O$100,3,FALSE)</f>
        <v>#N/A</v>
      </c>
      <c r="E39" s="75" t="e">
        <f>VLOOKUP($B39,'Pointage 1er cycle'!$B$12:$O$100,4,FALSE)</f>
        <v>#N/A</v>
      </c>
      <c r="F39" s="76">
        <f>VLOOKUP($B39,'Pointage 1er cycle'!$B$12:$O$100,11,FALSE)</f>
        <v>0</v>
      </c>
    </row>
    <row r="40" spans="1:7" ht="15.75" customHeight="1" x14ac:dyDescent="0.25">
      <c r="B40" s="74">
        <f>'Pointage 1er cycle'!B47</f>
        <v>0</v>
      </c>
      <c r="C40" s="75" t="e">
        <f>VLOOKUP($B40,'Pointage 1er cycle'!$B$12:$O$100,2,FALSE)</f>
        <v>#N/A</v>
      </c>
      <c r="D40" s="75" t="e">
        <f>VLOOKUP($B40,'Pointage 1er cycle'!$B$12:$O$100,3,FALSE)</f>
        <v>#N/A</v>
      </c>
      <c r="E40" s="75" t="e">
        <f>VLOOKUP($B40,'Pointage 1er cycle'!$B$12:$O$100,4,FALSE)</f>
        <v>#N/A</v>
      </c>
      <c r="F40" s="76">
        <f>VLOOKUP($B40,'Pointage 1er cycle'!$B$12:$O$100,11,FALSE)</f>
        <v>0</v>
      </c>
    </row>
    <row r="41" spans="1:7" ht="15.75" customHeight="1" x14ac:dyDescent="0.25">
      <c r="B41" s="74">
        <f>'Pointage 1er cycle'!B48</f>
        <v>0</v>
      </c>
      <c r="C41" s="75" t="e">
        <f>VLOOKUP($B41,'Pointage 1er cycle'!$B$12:$O$100,2,FALSE)</f>
        <v>#N/A</v>
      </c>
      <c r="D41" s="75" t="e">
        <f>VLOOKUP($B41,'Pointage 1er cycle'!$B$12:$O$100,3,FALSE)</f>
        <v>#N/A</v>
      </c>
      <c r="E41" s="75" t="e">
        <f>VLOOKUP($B41,'Pointage 1er cycle'!$B$12:$O$100,4,FALSE)</f>
        <v>#N/A</v>
      </c>
      <c r="F41" s="76">
        <f>VLOOKUP($B41,'Pointage 1er cycle'!$B$12:$O$100,11,FALSE)</f>
        <v>0</v>
      </c>
    </row>
    <row r="42" spans="1:7" ht="15.75" customHeight="1" x14ac:dyDescent="0.25">
      <c r="B42" s="74">
        <f>'Pointage 1er cycle'!B49</f>
        <v>0</v>
      </c>
      <c r="C42" s="75" t="e">
        <f>VLOOKUP($B42,'Pointage 1er cycle'!$B$12:$O$100,2,FALSE)</f>
        <v>#N/A</v>
      </c>
      <c r="D42" s="75" t="e">
        <f>VLOOKUP($B42,'Pointage 1er cycle'!$B$12:$O$100,3,FALSE)</f>
        <v>#N/A</v>
      </c>
      <c r="E42" s="75" t="e">
        <f>VLOOKUP($B42,'Pointage 1er cycle'!$B$12:$O$100,4,FALSE)</f>
        <v>#N/A</v>
      </c>
      <c r="F42" s="76">
        <f>VLOOKUP($B42,'Pointage 1er cycle'!$B$12:$O$100,11,FALSE)</f>
        <v>0</v>
      </c>
    </row>
    <row r="43" spans="1:7" ht="15.75" customHeight="1" x14ac:dyDescent="0.25">
      <c r="B43" s="74">
        <f>'Pointage 1er cycle'!B50</f>
        <v>0</v>
      </c>
      <c r="C43" s="75" t="e">
        <f>VLOOKUP($B43,'Pointage 1er cycle'!$B$12:$O$100,2,FALSE)</f>
        <v>#N/A</v>
      </c>
      <c r="D43" s="75" t="e">
        <f>VLOOKUP($B43,'Pointage 1er cycle'!$B$12:$O$100,3,FALSE)</f>
        <v>#N/A</v>
      </c>
      <c r="E43" s="75" t="e">
        <f>VLOOKUP($B43,'Pointage 1er cycle'!$B$12:$O$100,4,FALSE)</f>
        <v>#N/A</v>
      </c>
      <c r="F43" s="76">
        <f>VLOOKUP($B43,'Pointage 1er cycle'!$B$12:$O$100,11,FALSE)</f>
        <v>0</v>
      </c>
    </row>
    <row r="44" spans="1:7" ht="15.75" customHeight="1" x14ac:dyDescent="0.25">
      <c r="B44" s="74">
        <f>'Pointage 1er cycle'!B51</f>
        <v>0</v>
      </c>
      <c r="C44" s="75" t="e">
        <f>VLOOKUP($B44,'Pointage 1er cycle'!$B$12:$O$100,2,FALSE)</f>
        <v>#N/A</v>
      </c>
      <c r="D44" s="75" t="e">
        <f>VLOOKUP($B44,'Pointage 1er cycle'!$B$12:$O$100,3,FALSE)</f>
        <v>#N/A</v>
      </c>
      <c r="E44" s="75" t="e">
        <f>VLOOKUP($B44,'Pointage 1er cycle'!$B$12:$O$100,4,FALSE)</f>
        <v>#N/A</v>
      </c>
      <c r="F44" s="76">
        <f>VLOOKUP($B44,'Pointage 1er cycle'!$B$12:$O$100,11,FALSE)</f>
        <v>0</v>
      </c>
    </row>
    <row r="45" spans="1:7" ht="15.75" customHeight="1" x14ac:dyDescent="0.25">
      <c r="B45" s="74">
        <f>'Pointage 1er cycle'!B52</f>
        <v>0</v>
      </c>
      <c r="C45" s="75" t="e">
        <f>VLOOKUP($B45,'Pointage 1er cycle'!$B$12:$O$100,2,FALSE)</f>
        <v>#N/A</v>
      </c>
      <c r="D45" s="75" t="e">
        <f>VLOOKUP($B45,'Pointage 1er cycle'!$B$12:$O$100,3,FALSE)</f>
        <v>#N/A</v>
      </c>
      <c r="E45" s="75" t="e">
        <f>VLOOKUP($B45,'Pointage 1er cycle'!$B$12:$O$100,4,FALSE)</f>
        <v>#N/A</v>
      </c>
      <c r="F45" s="76">
        <f>VLOOKUP($B45,'Pointage 1er cycle'!$B$12:$O$100,11,FALSE)</f>
        <v>0</v>
      </c>
    </row>
    <row r="46" spans="1:7" ht="15.75" customHeight="1" x14ac:dyDescent="0.25">
      <c r="B46" s="74">
        <f>'Pointage 1er cycle'!B53</f>
        <v>0</v>
      </c>
      <c r="C46" s="75" t="e">
        <f>VLOOKUP($B46,'Pointage 1er cycle'!$B$12:$O$100,2,FALSE)</f>
        <v>#N/A</v>
      </c>
      <c r="D46" s="75" t="e">
        <f>VLOOKUP($B46,'Pointage 1er cycle'!$B$12:$O$100,3,FALSE)</f>
        <v>#N/A</v>
      </c>
      <c r="E46" s="75" t="e">
        <f>VLOOKUP($B46,'Pointage 1er cycle'!$B$12:$O$100,4,FALSE)</f>
        <v>#N/A</v>
      </c>
      <c r="F46" s="76">
        <f>VLOOKUP($B46,'Pointage 1er cycle'!$B$12:$O$100,11,FALSE)</f>
        <v>0</v>
      </c>
    </row>
    <row r="47" spans="1:7" ht="15.75" customHeight="1" x14ac:dyDescent="0.25">
      <c r="B47" s="74">
        <f>'Pointage 1er cycle'!B54</f>
        <v>0</v>
      </c>
      <c r="C47" s="75" t="e">
        <f>VLOOKUP($B47,'Pointage 1er cycle'!$B$12:$O$100,2,FALSE)</f>
        <v>#N/A</v>
      </c>
      <c r="D47" s="75" t="e">
        <f>VLOOKUP($B47,'Pointage 1er cycle'!$B$12:$O$100,3,FALSE)</f>
        <v>#N/A</v>
      </c>
      <c r="E47" s="75" t="e">
        <f>VLOOKUP($B47,'Pointage 1er cycle'!$B$12:$O$100,4,FALSE)</f>
        <v>#N/A</v>
      </c>
      <c r="F47" s="76">
        <f>VLOOKUP($B47,'Pointage 1er cycle'!$B$12:$O$100,11,FALSE)</f>
        <v>0</v>
      </c>
    </row>
    <row r="48" spans="1:7" ht="15.75" customHeight="1" x14ac:dyDescent="0.25">
      <c r="B48" s="74">
        <f>'Pointage 1er cycle'!B55</f>
        <v>0</v>
      </c>
      <c r="C48" s="75" t="e">
        <f>VLOOKUP($B48,'Pointage 1er cycle'!$B$12:$O$100,2,FALSE)</f>
        <v>#N/A</v>
      </c>
      <c r="D48" s="75" t="e">
        <f>VLOOKUP($B48,'Pointage 1er cycle'!$B$12:$O$100,3,FALSE)</f>
        <v>#N/A</v>
      </c>
      <c r="E48" s="75" t="e">
        <f>VLOOKUP($B48,'Pointage 1er cycle'!$B$12:$O$100,4,FALSE)</f>
        <v>#N/A</v>
      </c>
      <c r="F48" s="76">
        <f>VLOOKUP($B48,'Pointage 1er cycle'!$B$12:$O$100,11,FALSE)</f>
        <v>0</v>
      </c>
    </row>
    <row r="49" spans="2:6" ht="15.75" customHeight="1" x14ac:dyDescent="0.25">
      <c r="B49" s="74">
        <f>'Pointage 1er cycle'!B56</f>
        <v>0</v>
      </c>
      <c r="C49" s="75" t="e">
        <f>VLOOKUP($B49,'Pointage 1er cycle'!$B$12:$O$100,2,FALSE)</f>
        <v>#N/A</v>
      </c>
      <c r="D49" s="75" t="e">
        <f>VLOOKUP($B49,'Pointage 1er cycle'!$B$12:$O$100,3,FALSE)</f>
        <v>#N/A</v>
      </c>
      <c r="E49" s="75" t="e">
        <f>VLOOKUP($B49,'Pointage 1er cycle'!$B$12:$O$100,4,FALSE)</f>
        <v>#N/A</v>
      </c>
      <c r="F49" s="76">
        <f>VLOOKUP($B49,'Pointage 1er cycle'!$B$12:$O$100,11,FALSE)</f>
        <v>0</v>
      </c>
    </row>
    <row r="50" spans="2:6" ht="15.75" customHeight="1" x14ac:dyDescent="0.25">
      <c r="B50" s="74">
        <f>'Pointage 1er cycle'!B57</f>
        <v>0</v>
      </c>
      <c r="C50" s="75" t="e">
        <f>VLOOKUP($B50,'Pointage 1er cycle'!$B$12:$O$100,2,FALSE)</f>
        <v>#N/A</v>
      </c>
      <c r="D50" s="75" t="e">
        <f>VLOOKUP($B50,'Pointage 1er cycle'!$B$12:$O$100,3,FALSE)</f>
        <v>#N/A</v>
      </c>
      <c r="E50" s="75" t="e">
        <f>VLOOKUP($B50,'Pointage 1er cycle'!$B$12:$O$100,4,FALSE)</f>
        <v>#N/A</v>
      </c>
      <c r="F50" s="76">
        <f>VLOOKUP($B50,'Pointage 1er cycle'!$B$12:$O$100,11,FALSE)</f>
        <v>0</v>
      </c>
    </row>
    <row r="51" spans="2:6" ht="15.75" customHeight="1" x14ac:dyDescent="0.25">
      <c r="B51" s="74">
        <f>'Pointage 1er cycle'!B58</f>
        <v>0</v>
      </c>
      <c r="C51" s="75" t="e">
        <f>VLOOKUP($B51,'Pointage 1er cycle'!$B$12:$O$100,2,FALSE)</f>
        <v>#N/A</v>
      </c>
      <c r="D51" s="75" t="e">
        <f>VLOOKUP($B51,'Pointage 1er cycle'!$B$12:$O$100,3,FALSE)</f>
        <v>#N/A</v>
      </c>
      <c r="E51" s="75" t="e">
        <f>VLOOKUP($B51,'Pointage 1er cycle'!$B$12:$O$100,4,FALSE)</f>
        <v>#N/A</v>
      </c>
      <c r="F51" s="76">
        <f>VLOOKUP($B51,'Pointage 1er cycle'!$B$12:$O$100,11,FALSE)</f>
        <v>0</v>
      </c>
    </row>
    <row r="52" spans="2:6" ht="15.75" customHeight="1" x14ac:dyDescent="0.25">
      <c r="B52" s="74">
        <f>'Pointage 1er cycle'!B59</f>
        <v>0</v>
      </c>
      <c r="C52" s="75" t="e">
        <f>VLOOKUP($B52,'Pointage 1er cycle'!$B$12:$O$100,2,FALSE)</f>
        <v>#N/A</v>
      </c>
      <c r="D52" s="75" t="e">
        <f>VLOOKUP($B52,'Pointage 1er cycle'!$B$12:$O$100,3,FALSE)</f>
        <v>#N/A</v>
      </c>
      <c r="E52" s="75" t="e">
        <f>VLOOKUP($B52,'Pointage 1er cycle'!$B$12:$O$100,4,FALSE)</f>
        <v>#N/A</v>
      </c>
      <c r="F52" s="76">
        <f>VLOOKUP($B52,'Pointage 1er cycle'!$B$12:$O$100,11,FALSE)</f>
        <v>0</v>
      </c>
    </row>
    <row r="53" spans="2:6" ht="15.75" customHeight="1" x14ac:dyDescent="0.25">
      <c r="B53" s="74">
        <f>'Pointage 1er cycle'!B60</f>
        <v>0</v>
      </c>
      <c r="C53" s="75" t="e">
        <f>VLOOKUP($B53,'Pointage 1er cycle'!$B$12:$O$100,2,FALSE)</f>
        <v>#N/A</v>
      </c>
      <c r="D53" s="75" t="e">
        <f>VLOOKUP($B53,'Pointage 1er cycle'!$B$12:$O$100,3,FALSE)</f>
        <v>#N/A</v>
      </c>
      <c r="E53" s="75" t="e">
        <f>VLOOKUP($B53,'Pointage 1er cycle'!$B$12:$O$100,4,FALSE)</f>
        <v>#N/A</v>
      </c>
      <c r="F53" s="76">
        <f>VLOOKUP($B53,'Pointage 1er cycle'!$B$12:$O$100,11,FALSE)</f>
        <v>0</v>
      </c>
    </row>
    <row r="54" spans="2:6" ht="15.75" customHeight="1" thickBot="1" x14ac:dyDescent="0.3">
      <c r="B54" s="77">
        <f>'Pointage 1er cycle'!B61</f>
        <v>0</v>
      </c>
      <c r="C54" s="78" t="e">
        <f>VLOOKUP($B54,'Pointage 1er cycle'!$B$12:$O$100,2,FALSE)</f>
        <v>#N/A</v>
      </c>
      <c r="D54" s="78" t="e">
        <f>VLOOKUP($B54,'Pointage 1er cycle'!$B$12:$O$100,3,FALSE)</f>
        <v>#N/A</v>
      </c>
      <c r="E54" s="78" t="e">
        <f>VLOOKUP($B54,'Pointage 1er cycle'!$B$12:$O$100,4,FALSE)</f>
        <v>#N/A</v>
      </c>
      <c r="F54" s="79">
        <f>VLOOKUP($B54,'Pointage 1er cycle'!$B$12:$O$100,11,FALSE)</f>
        <v>0</v>
      </c>
    </row>
  </sheetData>
  <sheetProtection algorithmName="SHA-512" hashValue="1o1H82EjJZy4JbwLk2s5fjvk5uIePCEkhW/BEJsRvgYTjEtyRGwJmLJN/LlnOBJ6hrvE8y2AIfdwb+elMgl0Og==" saltValue="YIkz8B46u9Of4bOX5mUXCg==" spinCount="100000" sheet="1" objects="1" scenarios="1"/>
  <mergeCells count="3">
    <mergeCell ref="B1:F1"/>
    <mergeCell ref="B2:F2"/>
    <mergeCell ref="B3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A1:H53"/>
  <sheetViews>
    <sheetView workbookViewId="0">
      <selection activeCell="E4" sqref="E4"/>
    </sheetView>
  </sheetViews>
  <sheetFormatPr baseColWidth="10" defaultRowHeight="15" x14ac:dyDescent="0.25"/>
  <cols>
    <col min="2" max="2" width="14.85546875" customWidth="1"/>
    <col min="3" max="3" width="11.7109375" customWidth="1"/>
    <col min="4" max="4" width="56.85546875" hidden="1" customWidth="1"/>
    <col min="5" max="5" width="117.85546875" customWidth="1"/>
    <col min="6" max="6" width="56.85546875" hidden="1" customWidth="1"/>
    <col min="7" max="7" width="17.5703125" customWidth="1"/>
  </cols>
  <sheetData>
    <row r="1" spans="1:8" ht="21" x14ac:dyDescent="0.25">
      <c r="A1" s="10"/>
      <c r="B1" s="113" t="s">
        <v>25</v>
      </c>
      <c r="C1" s="113"/>
      <c r="D1" s="113"/>
      <c r="E1" s="113"/>
      <c r="F1" s="113"/>
      <c r="G1" s="113"/>
      <c r="H1" s="10"/>
    </row>
    <row r="2" spans="1:8" ht="24" thickBot="1" x14ac:dyDescent="0.3">
      <c r="A2" s="10"/>
      <c r="B2" s="114" t="s">
        <v>55</v>
      </c>
      <c r="C2" s="114"/>
      <c r="D2" s="114"/>
      <c r="E2" s="114"/>
      <c r="F2" s="114"/>
      <c r="G2" s="114"/>
      <c r="H2" s="10"/>
    </row>
    <row r="3" spans="1:8" ht="19.5" thickBot="1" x14ac:dyDescent="0.3">
      <c r="A3" s="10"/>
      <c r="B3" s="57" t="s">
        <v>17</v>
      </c>
      <c r="C3" s="58" t="s">
        <v>21</v>
      </c>
      <c r="D3" s="58" t="s">
        <v>22</v>
      </c>
      <c r="E3" s="58" t="s">
        <v>80</v>
      </c>
      <c r="F3" s="58" t="s">
        <v>19</v>
      </c>
      <c r="G3" s="59" t="s">
        <v>24</v>
      </c>
      <c r="H3" s="10"/>
    </row>
    <row r="4" spans="1:8" ht="18.75" x14ac:dyDescent="0.25">
      <c r="A4" s="10"/>
      <c r="B4" s="71">
        <v>1</v>
      </c>
      <c r="C4" s="80">
        <f>VLOOKUP(G4,'Pointage 1er cycle'!$A$12:$O$100,2,FALSE)</f>
        <v>0</v>
      </c>
      <c r="D4" s="72" t="e">
        <f>VLOOKUP($C4,'Rapport écrit 1er cycle'!$A$7:$D$100,2,FALSE)</f>
        <v>#N/A</v>
      </c>
      <c r="E4" s="72" t="e">
        <f>VLOOKUP($C4,'Rapport écrit 1er cycle'!$A$7:$D$100,3,FALSE)</f>
        <v>#N/A</v>
      </c>
      <c r="F4" s="72" t="e">
        <f>VLOOKUP($C4,'Rapport écrit 1er cycle'!$A$7:$D$100,4,FALSE)</f>
        <v>#N/A</v>
      </c>
      <c r="G4" s="81">
        <f>LARGE('Pointage 1er cycle'!$O$12:$O$100,B4)</f>
        <v>0</v>
      </c>
      <c r="H4" s="10"/>
    </row>
    <row r="5" spans="1:8" ht="18.75" x14ac:dyDescent="0.25">
      <c r="A5" s="10"/>
      <c r="B5" s="74">
        <v>2</v>
      </c>
      <c r="C5" s="82">
        <f>VLOOKUP(G5,'Pointage 1er cycle'!$A$12:$O$100,2,FALSE)</f>
        <v>0</v>
      </c>
      <c r="D5" s="75" t="e">
        <f>VLOOKUP($C5,'Rapport écrit 1er cycle'!$A$7:$D$100,2,FALSE)</f>
        <v>#N/A</v>
      </c>
      <c r="E5" s="75" t="e">
        <f>VLOOKUP($C5,'Rapport écrit 1er cycle'!$A$7:$D$100,3,FALSE)</f>
        <v>#N/A</v>
      </c>
      <c r="F5" s="75" t="e">
        <f>VLOOKUP($C5,'Rapport écrit 1er cycle'!$A$7:$D$100,4,FALSE)</f>
        <v>#N/A</v>
      </c>
      <c r="G5" s="83">
        <f>LARGE('Pointage 1er cycle'!$O$12:$O$100,B5)</f>
        <v>0</v>
      </c>
      <c r="H5" s="10"/>
    </row>
    <row r="6" spans="1:8" ht="18.75" x14ac:dyDescent="0.25">
      <c r="A6" s="10"/>
      <c r="B6" s="74">
        <v>3</v>
      </c>
      <c r="C6" s="82">
        <f>VLOOKUP(G6,'Pointage 1er cycle'!$A$12:$O$100,2,FALSE)</f>
        <v>0</v>
      </c>
      <c r="D6" s="75" t="e">
        <f>VLOOKUP($C6,'Rapport écrit 1er cycle'!$A$7:$D$100,2,FALSE)</f>
        <v>#N/A</v>
      </c>
      <c r="E6" s="75" t="e">
        <f>VLOOKUP($C6,'Rapport écrit 1er cycle'!$A$7:$D$100,3,FALSE)</f>
        <v>#N/A</v>
      </c>
      <c r="F6" s="75" t="e">
        <f>VLOOKUP($C6,'Rapport écrit 1er cycle'!$A$7:$D$100,4,FALSE)</f>
        <v>#N/A</v>
      </c>
      <c r="G6" s="83">
        <f>LARGE('Pointage 1er cycle'!$O$12:$O$100,B6)</f>
        <v>0</v>
      </c>
      <c r="H6" s="10"/>
    </row>
    <row r="7" spans="1:8" ht="18.75" x14ac:dyDescent="0.25">
      <c r="A7" s="10"/>
      <c r="B7" s="74">
        <v>4</v>
      </c>
      <c r="C7" s="82">
        <f>VLOOKUP(G7,'Pointage 1er cycle'!$A$12:$O$100,2,FALSE)</f>
        <v>0</v>
      </c>
      <c r="D7" s="75" t="e">
        <f>VLOOKUP($C7,'Rapport écrit 1er cycle'!$A$7:$D$100,2,FALSE)</f>
        <v>#N/A</v>
      </c>
      <c r="E7" s="75" t="e">
        <f>VLOOKUP($C7,'Rapport écrit 1er cycle'!$A$7:$D$100,3,FALSE)</f>
        <v>#N/A</v>
      </c>
      <c r="F7" s="75" t="e">
        <f>VLOOKUP($C7,'Rapport écrit 1er cycle'!$A$7:$D$100,4,FALSE)</f>
        <v>#N/A</v>
      </c>
      <c r="G7" s="83">
        <f>LARGE('Pointage 1er cycle'!$O$12:$O$100,B7)</f>
        <v>0</v>
      </c>
      <c r="H7" s="10"/>
    </row>
    <row r="8" spans="1:8" ht="18.75" x14ac:dyDescent="0.25">
      <c r="A8" s="10"/>
      <c r="B8" s="74">
        <v>5</v>
      </c>
      <c r="C8" s="82">
        <f>VLOOKUP(G8,'Pointage 1er cycle'!$A$12:$O$100,2,FALSE)</f>
        <v>0</v>
      </c>
      <c r="D8" s="75" t="e">
        <f>VLOOKUP($C8,'Rapport écrit 1er cycle'!$A$7:$D$100,2,FALSE)</f>
        <v>#N/A</v>
      </c>
      <c r="E8" s="75" t="e">
        <f>VLOOKUP($C8,'Rapport écrit 1er cycle'!$A$7:$D$100,3,FALSE)</f>
        <v>#N/A</v>
      </c>
      <c r="F8" s="75" t="e">
        <f>VLOOKUP($C8,'Rapport écrit 1er cycle'!$A$7:$D$100,4,FALSE)</f>
        <v>#N/A</v>
      </c>
      <c r="G8" s="83">
        <f>LARGE('Pointage 1er cycle'!$O$12:$O$100,B8)</f>
        <v>0</v>
      </c>
      <c r="H8" s="10"/>
    </row>
    <row r="9" spans="1:8" ht="18.75" x14ac:dyDescent="0.25">
      <c r="A9" s="10"/>
      <c r="B9" s="74">
        <v>6</v>
      </c>
      <c r="C9" s="82">
        <f>VLOOKUP(G9,'Pointage 1er cycle'!$A$12:$O$100,2,FALSE)</f>
        <v>0</v>
      </c>
      <c r="D9" s="75" t="e">
        <f>VLOOKUP($C9,'Rapport écrit 1er cycle'!$A$7:$D$100,2,FALSE)</f>
        <v>#N/A</v>
      </c>
      <c r="E9" s="75" t="e">
        <f>VLOOKUP($C9,'Rapport écrit 1er cycle'!$A$7:$D$100,3,FALSE)</f>
        <v>#N/A</v>
      </c>
      <c r="F9" s="75" t="e">
        <f>VLOOKUP($C9,'Rapport écrit 1er cycle'!$A$7:$D$100,4,FALSE)</f>
        <v>#N/A</v>
      </c>
      <c r="G9" s="83">
        <f>LARGE('Pointage 1er cycle'!$O$12:$O$100,B9)</f>
        <v>0</v>
      </c>
      <c r="H9" s="10"/>
    </row>
    <row r="10" spans="1:8" ht="18.75" x14ac:dyDescent="0.25">
      <c r="A10" s="10"/>
      <c r="B10" s="74">
        <v>7</v>
      </c>
      <c r="C10" s="82">
        <f>VLOOKUP(G10,'Pointage 1er cycle'!$A$12:$O$100,2,FALSE)</f>
        <v>0</v>
      </c>
      <c r="D10" s="75" t="e">
        <f>VLOOKUP($C10,'Rapport écrit 1er cycle'!$A$7:$D$100,2,FALSE)</f>
        <v>#N/A</v>
      </c>
      <c r="E10" s="75" t="e">
        <f>VLOOKUP($C10,'Rapport écrit 1er cycle'!$A$7:$D$100,3,FALSE)</f>
        <v>#N/A</v>
      </c>
      <c r="F10" s="75" t="e">
        <f>VLOOKUP($C10,'Rapport écrit 1er cycle'!$A$7:$D$100,4,FALSE)</f>
        <v>#N/A</v>
      </c>
      <c r="G10" s="83">
        <f>LARGE('Pointage 1er cycle'!$O$12:$O$100,B10)</f>
        <v>0</v>
      </c>
      <c r="H10" s="10"/>
    </row>
    <row r="11" spans="1:8" ht="18.75" x14ac:dyDescent="0.25">
      <c r="A11" s="10"/>
      <c r="B11" s="74">
        <v>8</v>
      </c>
      <c r="C11" s="82">
        <f>VLOOKUP(G11,'Pointage 1er cycle'!$A$12:$O$100,2,FALSE)</f>
        <v>0</v>
      </c>
      <c r="D11" s="75" t="e">
        <f>VLOOKUP($C11,'Rapport écrit 1er cycle'!$A$7:$D$100,2,FALSE)</f>
        <v>#N/A</v>
      </c>
      <c r="E11" s="75" t="e">
        <f>VLOOKUP($C11,'Rapport écrit 1er cycle'!$A$7:$D$100,3,FALSE)</f>
        <v>#N/A</v>
      </c>
      <c r="F11" s="75" t="e">
        <f>VLOOKUP($C11,'Rapport écrit 1er cycle'!$A$7:$D$100,4,FALSE)</f>
        <v>#N/A</v>
      </c>
      <c r="G11" s="83">
        <f>LARGE('Pointage 1er cycle'!$O$12:$O$100,B11)</f>
        <v>0</v>
      </c>
      <c r="H11" s="10"/>
    </row>
    <row r="12" spans="1:8" ht="18.75" x14ac:dyDescent="0.25">
      <c r="A12" s="10"/>
      <c r="B12" s="74">
        <v>9</v>
      </c>
      <c r="C12" s="82">
        <f>VLOOKUP(G12,'Pointage 1er cycle'!$A$12:$O$100,2,FALSE)</f>
        <v>0</v>
      </c>
      <c r="D12" s="75" t="e">
        <f>VLOOKUP($C12,'Rapport écrit 1er cycle'!$A$7:$D$100,2,FALSE)</f>
        <v>#N/A</v>
      </c>
      <c r="E12" s="75" t="e">
        <f>VLOOKUP($C12,'Rapport écrit 1er cycle'!$A$7:$D$100,3,FALSE)</f>
        <v>#N/A</v>
      </c>
      <c r="F12" s="75" t="e">
        <f>VLOOKUP($C12,'Rapport écrit 1er cycle'!$A$7:$D$100,4,FALSE)</f>
        <v>#N/A</v>
      </c>
      <c r="G12" s="83">
        <f>LARGE('Pointage 1er cycle'!$O$12:$O$100,B12)</f>
        <v>0</v>
      </c>
      <c r="H12" s="10"/>
    </row>
    <row r="13" spans="1:8" ht="18.75" x14ac:dyDescent="0.25">
      <c r="A13" s="10"/>
      <c r="B13" s="74">
        <v>10</v>
      </c>
      <c r="C13" s="82">
        <f>VLOOKUP(G13,'Pointage 1er cycle'!$A$12:$O$100,2,FALSE)</f>
        <v>0</v>
      </c>
      <c r="D13" s="75" t="e">
        <f>VLOOKUP($C13,'Rapport écrit 1er cycle'!$A$7:$D$100,2,FALSE)</f>
        <v>#N/A</v>
      </c>
      <c r="E13" s="75" t="e">
        <f>VLOOKUP($C13,'Rapport écrit 1er cycle'!$A$7:$D$100,3,FALSE)</f>
        <v>#N/A</v>
      </c>
      <c r="F13" s="75" t="e">
        <f>VLOOKUP($C13,'Rapport écrit 1er cycle'!$A$7:$D$100,4,FALSE)</f>
        <v>#N/A</v>
      </c>
      <c r="G13" s="83">
        <f>LARGE('Pointage 1er cycle'!$O$12:$O$100,B13)</f>
        <v>0</v>
      </c>
      <c r="H13" s="10"/>
    </row>
    <row r="14" spans="1:8" ht="18.75" x14ac:dyDescent="0.25">
      <c r="A14" s="10"/>
      <c r="B14" s="74">
        <v>11</v>
      </c>
      <c r="C14" s="82">
        <f>VLOOKUP(G14,'Pointage 1er cycle'!$A$12:$O$100,2,FALSE)</f>
        <v>0</v>
      </c>
      <c r="D14" s="75" t="e">
        <f>VLOOKUP($C14,'Rapport écrit 1er cycle'!$A$7:$D$100,2,FALSE)</f>
        <v>#N/A</v>
      </c>
      <c r="E14" s="75" t="e">
        <f>VLOOKUP($C14,'Rapport écrit 1er cycle'!$A$7:$D$100,3,FALSE)</f>
        <v>#N/A</v>
      </c>
      <c r="F14" s="75" t="e">
        <f>VLOOKUP($C14,'Rapport écrit 1er cycle'!$A$7:$D$100,4,FALSE)</f>
        <v>#N/A</v>
      </c>
      <c r="G14" s="83">
        <f>LARGE('Pointage 1er cycle'!$O$12:$O$100,B14)</f>
        <v>0</v>
      </c>
      <c r="H14" s="10"/>
    </row>
    <row r="15" spans="1:8" ht="18.75" x14ac:dyDescent="0.25">
      <c r="A15" s="10"/>
      <c r="B15" s="74">
        <v>12</v>
      </c>
      <c r="C15" s="82">
        <f>VLOOKUP(G15,'Pointage 1er cycle'!$A$12:$O$100,2,FALSE)</f>
        <v>0</v>
      </c>
      <c r="D15" s="75" t="e">
        <f>VLOOKUP($C15,'Rapport écrit 1er cycle'!$A$7:$D$100,2,FALSE)</f>
        <v>#N/A</v>
      </c>
      <c r="E15" s="75" t="e">
        <f>VLOOKUP($C15,'Rapport écrit 1er cycle'!$A$7:$D$100,3,FALSE)</f>
        <v>#N/A</v>
      </c>
      <c r="F15" s="75" t="e">
        <f>VLOOKUP($C15,'Rapport écrit 1er cycle'!$A$7:$D$100,4,FALSE)</f>
        <v>#N/A</v>
      </c>
      <c r="G15" s="83">
        <f>LARGE('Pointage 1er cycle'!$O$12:$O$100,B15)</f>
        <v>0</v>
      </c>
      <c r="H15" s="10"/>
    </row>
    <row r="16" spans="1:8" ht="18.75" x14ac:dyDescent="0.25">
      <c r="A16" s="10"/>
      <c r="B16" s="74">
        <v>13</v>
      </c>
      <c r="C16" s="82">
        <f>VLOOKUP(G16,'Pointage 1er cycle'!$A$12:$O$100,2,FALSE)</f>
        <v>0</v>
      </c>
      <c r="D16" s="75" t="e">
        <f>VLOOKUP($C16,'Rapport écrit 1er cycle'!$A$7:$D$100,2,FALSE)</f>
        <v>#N/A</v>
      </c>
      <c r="E16" s="75" t="e">
        <f>VLOOKUP($C16,'Rapport écrit 1er cycle'!$A$7:$D$100,3,FALSE)</f>
        <v>#N/A</v>
      </c>
      <c r="F16" s="75" t="e">
        <f>VLOOKUP($C16,'Rapport écrit 1er cycle'!$A$7:$D$100,4,FALSE)</f>
        <v>#N/A</v>
      </c>
      <c r="G16" s="83">
        <f>LARGE('Pointage 1er cycle'!$O$12:$O$100,B16)</f>
        <v>0</v>
      </c>
      <c r="H16" s="10"/>
    </row>
    <row r="17" spans="1:8" ht="18.75" x14ac:dyDescent="0.25">
      <c r="A17" s="10"/>
      <c r="B17" s="74">
        <v>14</v>
      </c>
      <c r="C17" s="82">
        <f>VLOOKUP(G17,'Pointage 1er cycle'!$A$12:$O$100,2,FALSE)</f>
        <v>0</v>
      </c>
      <c r="D17" s="75" t="e">
        <f>VLOOKUP($C17,'Rapport écrit 1er cycle'!$A$7:$D$100,2,FALSE)</f>
        <v>#N/A</v>
      </c>
      <c r="E17" s="75" t="e">
        <f>VLOOKUP($C17,'Rapport écrit 1er cycle'!$A$7:$D$100,3,FALSE)</f>
        <v>#N/A</v>
      </c>
      <c r="F17" s="75" t="e">
        <f>VLOOKUP($C17,'Rapport écrit 1er cycle'!$A$7:$D$100,4,FALSE)</f>
        <v>#N/A</v>
      </c>
      <c r="G17" s="83">
        <f>LARGE('Pointage 1er cycle'!$O$12:$O$100,B17)</f>
        <v>0</v>
      </c>
      <c r="H17" s="10"/>
    </row>
    <row r="18" spans="1:8" ht="18.75" x14ac:dyDescent="0.25">
      <c r="A18" s="10"/>
      <c r="B18" s="74">
        <v>15</v>
      </c>
      <c r="C18" s="82">
        <f>VLOOKUP(G18,'Pointage 1er cycle'!$A$12:$O$100,2,FALSE)</f>
        <v>0</v>
      </c>
      <c r="D18" s="75" t="e">
        <f>VLOOKUP($C18,'Rapport écrit 1er cycle'!$A$7:$D$100,2,FALSE)</f>
        <v>#N/A</v>
      </c>
      <c r="E18" s="75" t="e">
        <f>VLOOKUP($C18,'Rapport écrit 1er cycle'!$A$7:$D$100,3,FALSE)</f>
        <v>#N/A</v>
      </c>
      <c r="F18" s="75" t="e">
        <f>VLOOKUP($C18,'Rapport écrit 1er cycle'!$A$7:$D$100,4,FALSE)</f>
        <v>#N/A</v>
      </c>
      <c r="G18" s="83">
        <f>LARGE('Pointage 1er cycle'!$O$12:$O$100,B18)</f>
        <v>0</v>
      </c>
      <c r="H18" s="10"/>
    </row>
    <row r="19" spans="1:8" ht="18.75" x14ac:dyDescent="0.25">
      <c r="A19" s="10"/>
      <c r="B19" s="74">
        <v>16</v>
      </c>
      <c r="C19" s="82">
        <f>VLOOKUP(G19,'Pointage 1er cycle'!$A$12:$O$100,2,FALSE)</f>
        <v>0</v>
      </c>
      <c r="D19" s="75" t="e">
        <f>VLOOKUP($C19,'Rapport écrit 1er cycle'!$A$7:$D$100,2,FALSE)</f>
        <v>#N/A</v>
      </c>
      <c r="E19" s="75" t="e">
        <f>VLOOKUP($C19,'Rapport écrit 1er cycle'!$A$7:$D$100,3,FALSE)</f>
        <v>#N/A</v>
      </c>
      <c r="F19" s="75" t="e">
        <f>VLOOKUP($C19,'Rapport écrit 1er cycle'!$A$7:$D$100,4,FALSE)</f>
        <v>#N/A</v>
      </c>
      <c r="G19" s="83">
        <f>LARGE('Pointage 1er cycle'!$O$12:$O$100,B19)</f>
        <v>0</v>
      </c>
      <c r="H19" s="10"/>
    </row>
    <row r="20" spans="1:8" ht="18.75" x14ac:dyDescent="0.25">
      <c r="A20" s="10"/>
      <c r="B20" s="74">
        <v>17</v>
      </c>
      <c r="C20" s="82">
        <f>VLOOKUP(G20,'Pointage 1er cycle'!$A$12:$O$100,2,FALSE)</f>
        <v>0</v>
      </c>
      <c r="D20" s="75" t="e">
        <f>VLOOKUP($C20,'Rapport écrit 1er cycle'!$A$7:$D$100,2,FALSE)</f>
        <v>#N/A</v>
      </c>
      <c r="E20" s="75" t="e">
        <f>VLOOKUP($C20,'Rapport écrit 1er cycle'!$A$7:$D$100,3,FALSE)</f>
        <v>#N/A</v>
      </c>
      <c r="F20" s="75" t="e">
        <f>VLOOKUP($C20,'Rapport écrit 1er cycle'!$A$7:$D$100,4,FALSE)</f>
        <v>#N/A</v>
      </c>
      <c r="G20" s="83">
        <f>LARGE('Pointage 1er cycle'!$O$12:$O$100,B20)</f>
        <v>0</v>
      </c>
      <c r="H20" s="10"/>
    </row>
    <row r="21" spans="1:8" ht="18.75" x14ac:dyDescent="0.25">
      <c r="A21" s="10"/>
      <c r="B21" s="74">
        <v>18</v>
      </c>
      <c r="C21" s="82">
        <f>VLOOKUP(G21,'Pointage 1er cycle'!$A$12:$O$100,2,FALSE)</f>
        <v>0</v>
      </c>
      <c r="D21" s="75" t="e">
        <f>VLOOKUP($C21,'Rapport écrit 1er cycle'!$A$7:$D$100,2,FALSE)</f>
        <v>#N/A</v>
      </c>
      <c r="E21" s="75" t="e">
        <f>VLOOKUP($C21,'Rapport écrit 1er cycle'!$A$7:$D$100,3,FALSE)</f>
        <v>#N/A</v>
      </c>
      <c r="F21" s="75" t="e">
        <f>VLOOKUP($C21,'Rapport écrit 1er cycle'!$A$7:$D$100,4,FALSE)</f>
        <v>#N/A</v>
      </c>
      <c r="G21" s="83">
        <f>LARGE('Pointage 1er cycle'!$O$12:$O$100,B21)</f>
        <v>0</v>
      </c>
      <c r="H21" s="10"/>
    </row>
    <row r="22" spans="1:8" ht="18.75" x14ac:dyDescent="0.25">
      <c r="A22" s="10"/>
      <c r="B22" s="74">
        <v>19</v>
      </c>
      <c r="C22" s="82">
        <f>VLOOKUP(G22,'Pointage 1er cycle'!$A$12:$O$100,2,FALSE)</f>
        <v>0</v>
      </c>
      <c r="D22" s="75" t="e">
        <f>VLOOKUP($C22,'Rapport écrit 1er cycle'!$A$7:$D$100,2,FALSE)</f>
        <v>#N/A</v>
      </c>
      <c r="E22" s="75" t="e">
        <f>VLOOKUP($C22,'Rapport écrit 1er cycle'!$A$7:$D$100,3,FALSE)</f>
        <v>#N/A</v>
      </c>
      <c r="F22" s="75" t="e">
        <f>VLOOKUP($C22,'Rapport écrit 1er cycle'!$A$7:$D$100,4,FALSE)</f>
        <v>#N/A</v>
      </c>
      <c r="G22" s="83">
        <f>LARGE('Pointage 1er cycle'!$O$12:$O$100,B22)</f>
        <v>0</v>
      </c>
      <c r="H22" s="10"/>
    </row>
    <row r="23" spans="1:8" ht="18.75" x14ac:dyDescent="0.25">
      <c r="A23" s="10"/>
      <c r="B23" s="74">
        <v>20</v>
      </c>
      <c r="C23" s="82">
        <f>VLOOKUP(G23,'Pointage 1er cycle'!$A$12:$O$100,2,FALSE)</f>
        <v>0</v>
      </c>
      <c r="D23" s="75" t="e">
        <f>VLOOKUP($C23,'Rapport écrit 1er cycle'!$A$7:$D$100,2,FALSE)</f>
        <v>#N/A</v>
      </c>
      <c r="E23" s="75" t="e">
        <f>VLOOKUP($C23,'Rapport écrit 1er cycle'!$A$7:$D$100,3,FALSE)</f>
        <v>#N/A</v>
      </c>
      <c r="F23" s="75" t="e">
        <f>VLOOKUP($C23,'Rapport écrit 1er cycle'!$A$7:$D$100,4,FALSE)</f>
        <v>#N/A</v>
      </c>
      <c r="G23" s="83">
        <f>LARGE('Pointage 1er cycle'!$O$12:$O$100,B23)</f>
        <v>0</v>
      </c>
      <c r="H23" s="10"/>
    </row>
    <row r="24" spans="1:8" ht="18.75" x14ac:dyDescent="0.25">
      <c r="A24" s="10"/>
      <c r="B24" s="74">
        <v>21</v>
      </c>
      <c r="C24" s="82">
        <f>VLOOKUP(G24,'Pointage 1er cycle'!$A$12:$O$100,2,FALSE)</f>
        <v>0</v>
      </c>
      <c r="D24" s="75" t="e">
        <f>VLOOKUP($C24,'Rapport écrit 1er cycle'!$A$7:$D$100,2,FALSE)</f>
        <v>#N/A</v>
      </c>
      <c r="E24" s="75" t="e">
        <f>VLOOKUP($C24,'Rapport écrit 1er cycle'!$A$7:$D$100,3,FALSE)</f>
        <v>#N/A</v>
      </c>
      <c r="F24" s="75" t="e">
        <f>VLOOKUP($C24,'Rapport écrit 1er cycle'!$A$7:$D$100,4,FALSE)</f>
        <v>#N/A</v>
      </c>
      <c r="G24" s="83">
        <f>LARGE('Pointage 1er cycle'!$O$12:$O$100,B24)</f>
        <v>0</v>
      </c>
      <c r="H24" s="10"/>
    </row>
    <row r="25" spans="1:8" ht="18.75" x14ac:dyDescent="0.25">
      <c r="A25" s="10"/>
      <c r="B25" s="74">
        <v>22</v>
      </c>
      <c r="C25" s="82">
        <f>VLOOKUP(G25,'Pointage 1er cycle'!$A$12:$O$100,2,FALSE)</f>
        <v>0</v>
      </c>
      <c r="D25" s="75" t="e">
        <f>VLOOKUP($C25,'Rapport écrit 1er cycle'!$A$7:$D$100,2,FALSE)</f>
        <v>#N/A</v>
      </c>
      <c r="E25" s="75" t="e">
        <f>VLOOKUP($C25,'Rapport écrit 1er cycle'!$A$7:$D$100,3,FALSE)</f>
        <v>#N/A</v>
      </c>
      <c r="F25" s="75" t="e">
        <f>VLOOKUP($C25,'Rapport écrit 1er cycle'!$A$7:$D$100,4,FALSE)</f>
        <v>#N/A</v>
      </c>
      <c r="G25" s="83">
        <f>LARGE('Pointage 1er cycle'!$O$12:$O$100,B25)</f>
        <v>0</v>
      </c>
      <c r="H25" s="10"/>
    </row>
    <row r="26" spans="1:8" ht="18.75" x14ac:dyDescent="0.25">
      <c r="A26" s="10"/>
      <c r="B26" s="74">
        <v>23</v>
      </c>
      <c r="C26" s="82">
        <f>VLOOKUP(G26,'Pointage 1er cycle'!$A$12:$O$100,2,FALSE)</f>
        <v>0</v>
      </c>
      <c r="D26" s="75" t="e">
        <f>VLOOKUP($C26,'Rapport écrit 1er cycle'!$A$7:$D$100,2,FALSE)</f>
        <v>#N/A</v>
      </c>
      <c r="E26" s="75" t="e">
        <f>VLOOKUP($C26,'Rapport écrit 1er cycle'!$A$7:$D$100,3,FALSE)</f>
        <v>#N/A</v>
      </c>
      <c r="F26" s="75" t="e">
        <f>VLOOKUP($C26,'Rapport écrit 1er cycle'!$A$7:$D$100,4,FALSE)</f>
        <v>#N/A</v>
      </c>
      <c r="G26" s="83">
        <f>LARGE('Pointage 1er cycle'!$O$12:$O$100,B26)</f>
        <v>0</v>
      </c>
      <c r="H26" s="10"/>
    </row>
    <row r="27" spans="1:8" ht="18.75" x14ac:dyDescent="0.25">
      <c r="A27" s="10"/>
      <c r="B27" s="74">
        <v>24</v>
      </c>
      <c r="C27" s="82">
        <f>VLOOKUP(G27,'Pointage 1er cycle'!$A$12:$O$100,2,FALSE)</f>
        <v>0</v>
      </c>
      <c r="D27" s="75" t="e">
        <f>VLOOKUP($C27,'Rapport écrit 1er cycle'!$A$7:$D$100,2,FALSE)</f>
        <v>#N/A</v>
      </c>
      <c r="E27" s="75" t="e">
        <f>VLOOKUP($C27,'Rapport écrit 1er cycle'!$A$7:$D$100,3,FALSE)</f>
        <v>#N/A</v>
      </c>
      <c r="F27" s="75" t="e">
        <f>VLOOKUP($C27,'Rapport écrit 1er cycle'!$A$7:$D$100,4,FALSE)</f>
        <v>#N/A</v>
      </c>
      <c r="G27" s="83">
        <f>LARGE('Pointage 1er cycle'!$O$12:$O$100,B27)</f>
        <v>0</v>
      </c>
      <c r="H27" s="10"/>
    </row>
    <row r="28" spans="1:8" ht="18.75" x14ac:dyDescent="0.25">
      <c r="A28" s="10"/>
      <c r="B28" s="74">
        <v>25</v>
      </c>
      <c r="C28" s="82">
        <f>VLOOKUP(G28,'Pointage 1er cycle'!$A$12:$O$100,2,FALSE)</f>
        <v>0</v>
      </c>
      <c r="D28" s="75" t="e">
        <f>VLOOKUP($C28,'Rapport écrit 1er cycle'!$A$7:$D$100,2,FALSE)</f>
        <v>#N/A</v>
      </c>
      <c r="E28" s="75" t="e">
        <f>VLOOKUP($C28,'Rapport écrit 1er cycle'!$A$7:$D$100,3,FALSE)</f>
        <v>#N/A</v>
      </c>
      <c r="F28" s="75" t="e">
        <f>VLOOKUP($C28,'Rapport écrit 1er cycle'!$A$7:$D$100,4,FALSE)</f>
        <v>#N/A</v>
      </c>
      <c r="G28" s="83">
        <f>LARGE('Pointage 1er cycle'!$O$12:$O$100,B28)</f>
        <v>0</v>
      </c>
      <c r="H28" s="10"/>
    </row>
    <row r="29" spans="1:8" ht="18.75" x14ac:dyDescent="0.25">
      <c r="A29" s="10"/>
      <c r="B29" s="74">
        <v>26</v>
      </c>
      <c r="C29" s="82">
        <f>VLOOKUP(G29,'Pointage 1er cycle'!$A$12:$O$100,2,FALSE)</f>
        <v>0</v>
      </c>
      <c r="D29" s="75" t="e">
        <f>VLOOKUP($C29,'Rapport écrit 1er cycle'!$A$7:$D$100,2,FALSE)</f>
        <v>#N/A</v>
      </c>
      <c r="E29" s="75" t="e">
        <f>VLOOKUP($C29,'Rapport écrit 1er cycle'!$A$7:$D$100,3,FALSE)</f>
        <v>#N/A</v>
      </c>
      <c r="F29" s="75" t="e">
        <f>VLOOKUP($C29,'Rapport écrit 1er cycle'!$A$7:$D$100,4,FALSE)</f>
        <v>#N/A</v>
      </c>
      <c r="G29" s="83">
        <f>LARGE('Pointage 1er cycle'!$O$12:$O$100,B29)</f>
        <v>0</v>
      </c>
      <c r="H29" s="10"/>
    </row>
    <row r="30" spans="1:8" ht="18.75" x14ac:dyDescent="0.25">
      <c r="A30" s="10"/>
      <c r="B30" s="74">
        <v>27</v>
      </c>
      <c r="C30" s="82">
        <f>VLOOKUP(G30,'Pointage 1er cycle'!$A$12:$O$100,2,FALSE)</f>
        <v>0</v>
      </c>
      <c r="D30" s="75" t="e">
        <f>VLOOKUP($C30,'Rapport écrit 1er cycle'!$A$7:$D$100,2,FALSE)</f>
        <v>#N/A</v>
      </c>
      <c r="E30" s="75" t="e">
        <f>VLOOKUP($C30,'Rapport écrit 1er cycle'!$A$7:$D$100,3,FALSE)</f>
        <v>#N/A</v>
      </c>
      <c r="F30" s="75" t="e">
        <f>VLOOKUP($C30,'Rapport écrit 1er cycle'!$A$7:$D$100,4,FALSE)</f>
        <v>#N/A</v>
      </c>
      <c r="G30" s="83">
        <f>LARGE('Pointage 1er cycle'!$O$12:$O$100,B30)</f>
        <v>0</v>
      </c>
      <c r="H30" s="10"/>
    </row>
    <row r="31" spans="1:8" ht="18.75" x14ac:dyDescent="0.25">
      <c r="A31" s="10"/>
      <c r="B31" s="74">
        <v>28</v>
      </c>
      <c r="C31" s="82">
        <f>VLOOKUP(G31,'Pointage 1er cycle'!$A$12:$O$100,2,FALSE)</f>
        <v>0</v>
      </c>
      <c r="D31" s="75" t="e">
        <f>VLOOKUP($C31,'Rapport écrit 1er cycle'!$A$7:$D$100,2,FALSE)</f>
        <v>#N/A</v>
      </c>
      <c r="E31" s="75" t="e">
        <f>VLOOKUP($C31,'Rapport écrit 1er cycle'!$A$7:$D$100,3,FALSE)</f>
        <v>#N/A</v>
      </c>
      <c r="F31" s="75" t="e">
        <f>VLOOKUP($C31,'Rapport écrit 1er cycle'!$A$7:$D$100,4,FALSE)</f>
        <v>#N/A</v>
      </c>
      <c r="G31" s="83">
        <f>LARGE('Pointage 1er cycle'!$O$12:$O$100,B31)</f>
        <v>0</v>
      </c>
      <c r="H31" s="10"/>
    </row>
    <row r="32" spans="1:8" ht="18.75" x14ac:dyDescent="0.25">
      <c r="A32" s="10"/>
      <c r="B32" s="74">
        <v>29</v>
      </c>
      <c r="C32" s="82">
        <f>VLOOKUP(G32,'Pointage 1er cycle'!$A$12:$O$100,2,FALSE)</f>
        <v>0</v>
      </c>
      <c r="D32" s="75" t="e">
        <f>VLOOKUP($C32,'Rapport écrit 1er cycle'!$A$7:$D$100,2,FALSE)</f>
        <v>#N/A</v>
      </c>
      <c r="E32" s="75" t="e">
        <f>VLOOKUP($C32,'Rapport écrit 1er cycle'!$A$7:$D$100,3,FALSE)</f>
        <v>#N/A</v>
      </c>
      <c r="F32" s="75" t="e">
        <f>VLOOKUP($C32,'Rapport écrit 1er cycle'!$A$7:$D$100,4,FALSE)</f>
        <v>#N/A</v>
      </c>
      <c r="G32" s="83">
        <f>LARGE('Pointage 1er cycle'!$O$12:$O$100,B32)</f>
        <v>0</v>
      </c>
      <c r="H32" s="10"/>
    </row>
    <row r="33" spans="1:8" ht="18.75" x14ac:dyDescent="0.25">
      <c r="A33" s="10"/>
      <c r="B33" s="74">
        <v>30</v>
      </c>
      <c r="C33" s="82">
        <f>VLOOKUP(G33,'Pointage 1er cycle'!$A$12:$O$100,2,FALSE)</f>
        <v>0</v>
      </c>
      <c r="D33" s="75" t="e">
        <f>VLOOKUP($C33,'Rapport écrit 1er cycle'!$A$7:$D$100,2,FALSE)</f>
        <v>#N/A</v>
      </c>
      <c r="E33" s="75" t="e">
        <f>VLOOKUP($C33,'Rapport écrit 1er cycle'!$A$7:$D$100,3,FALSE)</f>
        <v>#N/A</v>
      </c>
      <c r="F33" s="75" t="e">
        <f>VLOOKUP($C33,'Rapport écrit 1er cycle'!$A$7:$D$100,4,FALSE)</f>
        <v>#N/A</v>
      </c>
      <c r="G33" s="83">
        <f>LARGE('Pointage 1er cycle'!$O$12:$O$100,B33)</f>
        <v>0</v>
      </c>
      <c r="H33" s="10"/>
    </row>
    <row r="34" spans="1:8" s="1" customFormat="1" ht="21" x14ac:dyDescent="0.35">
      <c r="A34" s="11"/>
      <c r="B34" s="74">
        <v>31</v>
      </c>
      <c r="C34" s="82">
        <f>VLOOKUP(G34,'Pointage 1er cycle'!$A$12:$O$100,2,FALSE)</f>
        <v>0</v>
      </c>
      <c r="D34" s="75" t="e">
        <f>VLOOKUP($C34,'Rapport écrit 1er cycle'!$A$7:$D$100,2,FALSE)</f>
        <v>#N/A</v>
      </c>
      <c r="E34" s="75" t="e">
        <f>VLOOKUP($C34,'Rapport écrit 1er cycle'!$A$7:$D$100,3,FALSE)</f>
        <v>#N/A</v>
      </c>
      <c r="F34" s="75" t="e">
        <f>VLOOKUP($C34,'Rapport écrit 1er cycle'!$A$7:$D$100,4,FALSE)</f>
        <v>#N/A</v>
      </c>
      <c r="G34" s="83">
        <f>LARGE('Pointage 1er cycle'!$O$12:$O$100,B34)</f>
        <v>0</v>
      </c>
      <c r="H34" s="11"/>
    </row>
    <row r="35" spans="1:8" s="1" customFormat="1" ht="21" x14ac:dyDescent="0.35">
      <c r="A35" s="11"/>
      <c r="B35" s="74">
        <v>32</v>
      </c>
      <c r="C35" s="82">
        <f>VLOOKUP(G35,'Pointage 1er cycle'!$A$12:$O$100,2,FALSE)</f>
        <v>0</v>
      </c>
      <c r="D35" s="75" t="e">
        <f>VLOOKUP($C35,'Rapport écrit 1er cycle'!$A$7:$D$100,2,FALSE)</f>
        <v>#N/A</v>
      </c>
      <c r="E35" s="75" t="e">
        <f>VLOOKUP($C35,'Rapport écrit 1er cycle'!$A$7:$D$100,3,FALSE)</f>
        <v>#N/A</v>
      </c>
      <c r="F35" s="75" t="e">
        <f>VLOOKUP($C35,'Rapport écrit 1er cycle'!$A$7:$D$100,4,FALSE)</f>
        <v>#N/A</v>
      </c>
      <c r="G35" s="83">
        <f>LARGE('Pointage 1er cycle'!$O$12:$O$100,B35)</f>
        <v>0</v>
      </c>
      <c r="H35" s="11"/>
    </row>
    <row r="36" spans="1:8" ht="18.75" x14ac:dyDescent="0.25">
      <c r="B36" s="74">
        <v>33</v>
      </c>
      <c r="C36" s="82">
        <f>VLOOKUP(G36,'Pointage 1er cycle'!$A$12:$O$100,2,FALSE)</f>
        <v>0</v>
      </c>
      <c r="D36" s="75" t="e">
        <f>VLOOKUP($C36,'Rapport écrit 1er cycle'!$A$7:$D$100,2,FALSE)</f>
        <v>#N/A</v>
      </c>
      <c r="E36" s="75" t="e">
        <f>VLOOKUP($C36,'Rapport écrit 1er cycle'!$A$7:$D$100,3,FALSE)</f>
        <v>#N/A</v>
      </c>
      <c r="F36" s="75" t="e">
        <f>VLOOKUP($C36,'Rapport écrit 1er cycle'!$A$7:$D$100,4,FALSE)</f>
        <v>#N/A</v>
      </c>
      <c r="G36" s="83">
        <f>LARGE('Pointage 1er cycle'!$O$12:$O$100,B36)</f>
        <v>0</v>
      </c>
    </row>
    <row r="37" spans="1:8" ht="18.75" x14ac:dyDescent="0.25">
      <c r="B37" s="74">
        <v>34</v>
      </c>
      <c r="C37" s="82">
        <f>VLOOKUP(G37,'Pointage 1er cycle'!$A$12:$O$100,2,FALSE)</f>
        <v>0</v>
      </c>
      <c r="D37" s="75" t="e">
        <f>VLOOKUP($C37,'Rapport écrit 1er cycle'!$A$7:$D$100,2,FALSE)</f>
        <v>#N/A</v>
      </c>
      <c r="E37" s="75" t="e">
        <f>VLOOKUP($C37,'Rapport écrit 1er cycle'!$A$7:$D$100,3,FALSE)</f>
        <v>#N/A</v>
      </c>
      <c r="F37" s="75" t="e">
        <f>VLOOKUP($C37,'Rapport écrit 1er cycle'!$A$7:$D$100,4,FALSE)</f>
        <v>#N/A</v>
      </c>
      <c r="G37" s="83">
        <f>LARGE('Pointage 1er cycle'!$O$12:$O$100,B37)</f>
        <v>0</v>
      </c>
    </row>
    <row r="38" spans="1:8" ht="18.75" x14ac:dyDescent="0.25">
      <c r="B38" s="74">
        <v>35</v>
      </c>
      <c r="C38" s="82">
        <f>VLOOKUP(G38,'Pointage 1er cycle'!$A$12:$O$100,2,FALSE)</f>
        <v>0</v>
      </c>
      <c r="D38" s="75" t="e">
        <f>VLOOKUP($C38,'Rapport écrit 1er cycle'!$A$7:$D$100,2,FALSE)</f>
        <v>#N/A</v>
      </c>
      <c r="E38" s="75" t="e">
        <f>VLOOKUP($C38,'Rapport écrit 1er cycle'!$A$7:$D$100,3,FALSE)</f>
        <v>#N/A</v>
      </c>
      <c r="F38" s="75" t="e">
        <f>VLOOKUP($C38,'Rapport écrit 1er cycle'!$A$7:$D$100,4,FALSE)</f>
        <v>#N/A</v>
      </c>
      <c r="G38" s="83">
        <f>LARGE('Pointage 1er cycle'!$O$12:$O$100,B38)</f>
        <v>0</v>
      </c>
    </row>
    <row r="39" spans="1:8" ht="18.75" x14ac:dyDescent="0.25">
      <c r="B39" s="74">
        <v>36</v>
      </c>
      <c r="C39" s="82">
        <f>VLOOKUP(G39,'Pointage 1er cycle'!$A$12:$O$100,2,FALSE)</f>
        <v>0</v>
      </c>
      <c r="D39" s="75" t="e">
        <f>VLOOKUP($C39,'Rapport écrit 1er cycle'!$A$7:$D$100,2,FALSE)</f>
        <v>#N/A</v>
      </c>
      <c r="E39" s="75" t="e">
        <f>VLOOKUP($C39,'Rapport écrit 1er cycle'!$A$7:$D$100,3,FALSE)</f>
        <v>#N/A</v>
      </c>
      <c r="F39" s="75" t="e">
        <f>VLOOKUP($C39,'Rapport écrit 1er cycle'!$A$7:$D$100,4,FALSE)</f>
        <v>#N/A</v>
      </c>
      <c r="G39" s="83">
        <f>LARGE('Pointage 1er cycle'!$O$12:$O$100,B39)</f>
        <v>0</v>
      </c>
    </row>
    <row r="40" spans="1:8" ht="18.75" x14ac:dyDescent="0.25">
      <c r="B40" s="74">
        <v>37</v>
      </c>
      <c r="C40" s="82">
        <f>VLOOKUP(G40,'Pointage 1er cycle'!$A$12:$O$100,2,FALSE)</f>
        <v>0</v>
      </c>
      <c r="D40" s="75" t="e">
        <f>VLOOKUP($C40,'Rapport écrit 1er cycle'!$A$7:$D$100,2,FALSE)</f>
        <v>#N/A</v>
      </c>
      <c r="E40" s="75" t="e">
        <f>VLOOKUP($C40,'Rapport écrit 1er cycle'!$A$7:$D$100,3,FALSE)</f>
        <v>#N/A</v>
      </c>
      <c r="F40" s="75" t="e">
        <f>VLOOKUP($C40,'Rapport écrit 1er cycle'!$A$7:$D$100,4,FALSE)</f>
        <v>#N/A</v>
      </c>
      <c r="G40" s="83">
        <f>LARGE('Pointage 1er cycle'!$O$12:$O$100,B40)</f>
        <v>0</v>
      </c>
    </row>
    <row r="41" spans="1:8" ht="18.75" x14ac:dyDescent="0.25">
      <c r="B41" s="74">
        <v>38</v>
      </c>
      <c r="C41" s="82">
        <f>VLOOKUP(G41,'Pointage 1er cycle'!$A$12:$O$100,2,FALSE)</f>
        <v>0</v>
      </c>
      <c r="D41" s="75" t="e">
        <f>VLOOKUP($C41,'Rapport écrit 1er cycle'!$A$7:$D$100,2,FALSE)</f>
        <v>#N/A</v>
      </c>
      <c r="E41" s="75" t="e">
        <f>VLOOKUP($C41,'Rapport écrit 1er cycle'!$A$7:$D$100,3,FALSE)</f>
        <v>#N/A</v>
      </c>
      <c r="F41" s="75" t="e">
        <f>VLOOKUP($C41,'Rapport écrit 1er cycle'!$A$7:$D$100,4,FALSE)</f>
        <v>#N/A</v>
      </c>
      <c r="G41" s="83">
        <f>LARGE('Pointage 1er cycle'!$O$12:$O$100,B41)</f>
        <v>0</v>
      </c>
    </row>
    <row r="42" spans="1:8" ht="18.75" x14ac:dyDescent="0.25">
      <c r="B42" s="74">
        <v>39</v>
      </c>
      <c r="C42" s="82">
        <f>VLOOKUP(G42,'Pointage 1er cycle'!$A$12:$O$100,2,FALSE)</f>
        <v>0</v>
      </c>
      <c r="D42" s="75" t="e">
        <f>VLOOKUP($C42,'Rapport écrit 1er cycle'!$A$7:$D$100,2,FALSE)</f>
        <v>#N/A</v>
      </c>
      <c r="E42" s="75" t="e">
        <f>VLOOKUP($C42,'Rapport écrit 1er cycle'!$A$7:$D$100,3,FALSE)</f>
        <v>#N/A</v>
      </c>
      <c r="F42" s="75" t="e">
        <f>VLOOKUP($C42,'Rapport écrit 1er cycle'!$A$7:$D$100,4,FALSE)</f>
        <v>#N/A</v>
      </c>
      <c r="G42" s="83">
        <f>LARGE('Pointage 1er cycle'!$O$12:$O$100,B42)</f>
        <v>0</v>
      </c>
    </row>
    <row r="43" spans="1:8" ht="18.75" x14ac:dyDescent="0.25">
      <c r="B43" s="74">
        <v>40</v>
      </c>
      <c r="C43" s="82">
        <f>VLOOKUP(G43,'Pointage 1er cycle'!$A$12:$O$100,2,FALSE)</f>
        <v>0</v>
      </c>
      <c r="D43" s="75" t="e">
        <f>VLOOKUP($C43,'Rapport écrit 1er cycle'!$A$7:$D$100,2,FALSE)</f>
        <v>#N/A</v>
      </c>
      <c r="E43" s="75" t="e">
        <f>VLOOKUP($C43,'Rapport écrit 1er cycle'!$A$7:$D$100,3,FALSE)</f>
        <v>#N/A</v>
      </c>
      <c r="F43" s="75" t="e">
        <f>VLOOKUP($C43,'Rapport écrit 1er cycle'!$A$7:$D$100,4,FALSE)</f>
        <v>#N/A</v>
      </c>
      <c r="G43" s="83">
        <f>LARGE('Pointage 1er cycle'!$O$12:$O$100,B43)</f>
        <v>0</v>
      </c>
    </row>
    <row r="44" spans="1:8" ht="18.75" x14ac:dyDescent="0.25">
      <c r="B44" s="74">
        <v>41</v>
      </c>
      <c r="C44" s="82">
        <f>VLOOKUP(G44,'Pointage 1er cycle'!$A$12:$O$100,2,FALSE)</f>
        <v>0</v>
      </c>
      <c r="D44" s="75" t="e">
        <f>VLOOKUP($C44,'Rapport écrit 1er cycle'!$A$7:$D$100,2,FALSE)</f>
        <v>#N/A</v>
      </c>
      <c r="E44" s="75" t="e">
        <f>VLOOKUP($C44,'Rapport écrit 1er cycle'!$A$7:$D$100,3,FALSE)</f>
        <v>#N/A</v>
      </c>
      <c r="F44" s="75" t="e">
        <f>VLOOKUP($C44,'Rapport écrit 1er cycle'!$A$7:$D$100,4,FALSE)</f>
        <v>#N/A</v>
      </c>
      <c r="G44" s="83">
        <f>LARGE('Pointage 1er cycle'!$O$12:$O$100,B44)</f>
        <v>0</v>
      </c>
    </row>
    <row r="45" spans="1:8" ht="18.75" x14ac:dyDescent="0.25">
      <c r="B45" s="74">
        <v>42</v>
      </c>
      <c r="C45" s="82">
        <f>VLOOKUP(G45,'Pointage 1er cycle'!$A$12:$O$100,2,FALSE)</f>
        <v>0</v>
      </c>
      <c r="D45" s="75" t="e">
        <f>VLOOKUP($C45,'Rapport écrit 1er cycle'!$A$7:$D$100,2,FALSE)</f>
        <v>#N/A</v>
      </c>
      <c r="E45" s="75" t="e">
        <f>VLOOKUP($C45,'Rapport écrit 1er cycle'!$A$7:$D$100,3,FALSE)</f>
        <v>#N/A</v>
      </c>
      <c r="F45" s="75" t="e">
        <f>VLOOKUP($C45,'Rapport écrit 1er cycle'!$A$7:$D$100,4,FALSE)</f>
        <v>#N/A</v>
      </c>
      <c r="G45" s="83">
        <f>LARGE('Pointage 1er cycle'!$O$12:$O$100,B45)</f>
        <v>0</v>
      </c>
    </row>
    <row r="46" spans="1:8" ht="18.75" x14ac:dyDescent="0.25">
      <c r="B46" s="74">
        <v>43</v>
      </c>
      <c r="C46" s="82">
        <f>VLOOKUP(G46,'Pointage 1er cycle'!$A$12:$O$100,2,FALSE)</f>
        <v>0</v>
      </c>
      <c r="D46" s="75" t="e">
        <f>VLOOKUP($C46,'Rapport écrit 1er cycle'!$A$7:$D$100,2,FALSE)</f>
        <v>#N/A</v>
      </c>
      <c r="E46" s="75" t="e">
        <f>VLOOKUP($C46,'Rapport écrit 1er cycle'!$A$7:$D$100,3,FALSE)</f>
        <v>#N/A</v>
      </c>
      <c r="F46" s="75" t="e">
        <f>VLOOKUP($C46,'Rapport écrit 1er cycle'!$A$7:$D$100,4,FALSE)</f>
        <v>#N/A</v>
      </c>
      <c r="G46" s="83">
        <f>LARGE('Pointage 1er cycle'!$O$12:$O$100,B46)</f>
        <v>0</v>
      </c>
    </row>
    <row r="47" spans="1:8" ht="18.75" x14ac:dyDescent="0.25">
      <c r="B47" s="74">
        <v>44</v>
      </c>
      <c r="C47" s="82">
        <f>VLOOKUP(G47,'Pointage 1er cycle'!$A$12:$O$100,2,FALSE)</f>
        <v>0</v>
      </c>
      <c r="D47" s="75" t="e">
        <f>VLOOKUP($C47,'Rapport écrit 1er cycle'!$A$7:$D$100,2,FALSE)</f>
        <v>#N/A</v>
      </c>
      <c r="E47" s="75" t="e">
        <f>VLOOKUP($C47,'Rapport écrit 1er cycle'!$A$7:$D$100,3,FALSE)</f>
        <v>#N/A</v>
      </c>
      <c r="F47" s="75" t="e">
        <f>VLOOKUP($C47,'Rapport écrit 1er cycle'!$A$7:$D$100,4,FALSE)</f>
        <v>#N/A</v>
      </c>
      <c r="G47" s="83">
        <f>LARGE('Pointage 1er cycle'!$O$12:$O$100,B47)</f>
        <v>0</v>
      </c>
    </row>
    <row r="48" spans="1:8" ht="18.75" x14ac:dyDescent="0.25">
      <c r="B48" s="74">
        <v>45</v>
      </c>
      <c r="C48" s="82">
        <f>VLOOKUP(G48,'Pointage 1er cycle'!$A$12:$O$100,2,FALSE)</f>
        <v>0</v>
      </c>
      <c r="D48" s="75" t="e">
        <f>VLOOKUP($C48,'Rapport écrit 1er cycle'!$A$7:$D$100,2,FALSE)</f>
        <v>#N/A</v>
      </c>
      <c r="E48" s="75" t="e">
        <f>VLOOKUP($C48,'Rapport écrit 1er cycle'!$A$7:$D$100,3,FALSE)</f>
        <v>#N/A</v>
      </c>
      <c r="F48" s="75" t="e">
        <f>VLOOKUP($C48,'Rapport écrit 1er cycle'!$A$7:$D$100,4,FALSE)</f>
        <v>#N/A</v>
      </c>
      <c r="G48" s="83">
        <f>LARGE('Pointage 1er cycle'!$O$12:$O$100,B48)</f>
        <v>0</v>
      </c>
    </row>
    <row r="49" spans="2:7" ht="18.75" x14ac:dyDescent="0.25">
      <c r="B49" s="74">
        <v>46</v>
      </c>
      <c r="C49" s="82">
        <f>VLOOKUP(G49,'Pointage 1er cycle'!$A$12:$O$100,2,FALSE)</f>
        <v>0</v>
      </c>
      <c r="D49" s="75" t="e">
        <f>VLOOKUP($C49,'Rapport écrit 1er cycle'!$A$7:$D$100,2,FALSE)</f>
        <v>#N/A</v>
      </c>
      <c r="E49" s="75" t="e">
        <f>VLOOKUP($C49,'Rapport écrit 1er cycle'!$A$7:$D$100,3,FALSE)</f>
        <v>#N/A</v>
      </c>
      <c r="F49" s="75" t="e">
        <f>VLOOKUP($C49,'Rapport écrit 1er cycle'!$A$7:$D$100,4,FALSE)</f>
        <v>#N/A</v>
      </c>
      <c r="G49" s="83">
        <f>LARGE('Pointage 1er cycle'!$O$12:$O$100,B49)</f>
        <v>0</v>
      </c>
    </row>
    <row r="50" spans="2:7" ht="18.75" x14ac:dyDescent="0.25">
      <c r="B50" s="74">
        <v>47</v>
      </c>
      <c r="C50" s="82">
        <f>VLOOKUP(G50,'Pointage 1er cycle'!$A$12:$O$100,2,FALSE)</f>
        <v>0</v>
      </c>
      <c r="D50" s="75" t="e">
        <f>VLOOKUP($C50,'Rapport écrit 1er cycle'!$A$7:$D$100,2,FALSE)</f>
        <v>#N/A</v>
      </c>
      <c r="E50" s="75" t="e">
        <f>VLOOKUP($C50,'Rapport écrit 1er cycle'!$A$7:$D$100,3,FALSE)</f>
        <v>#N/A</v>
      </c>
      <c r="F50" s="75" t="e">
        <f>VLOOKUP($C50,'Rapport écrit 1er cycle'!$A$7:$D$100,4,FALSE)</f>
        <v>#N/A</v>
      </c>
      <c r="G50" s="83">
        <f>LARGE('Pointage 1er cycle'!$O$12:$O$100,B50)</f>
        <v>0</v>
      </c>
    </row>
    <row r="51" spans="2:7" ht="18.75" x14ac:dyDescent="0.25">
      <c r="B51" s="74">
        <v>48</v>
      </c>
      <c r="C51" s="82">
        <f>VLOOKUP(G51,'Pointage 1er cycle'!$A$12:$O$100,2,FALSE)</f>
        <v>0</v>
      </c>
      <c r="D51" s="75" t="e">
        <f>VLOOKUP($C51,'Rapport écrit 1er cycle'!$A$7:$D$100,2,FALSE)</f>
        <v>#N/A</v>
      </c>
      <c r="E51" s="75" t="e">
        <f>VLOOKUP($C51,'Rapport écrit 1er cycle'!$A$7:$D$100,3,FALSE)</f>
        <v>#N/A</v>
      </c>
      <c r="F51" s="75" t="e">
        <f>VLOOKUP($C51,'Rapport écrit 1er cycle'!$A$7:$D$100,4,FALSE)</f>
        <v>#N/A</v>
      </c>
      <c r="G51" s="83">
        <f>LARGE('Pointage 1er cycle'!$O$12:$O$100,B51)</f>
        <v>0</v>
      </c>
    </row>
    <row r="52" spans="2:7" ht="18.75" x14ac:dyDescent="0.25">
      <c r="B52" s="74">
        <v>49</v>
      </c>
      <c r="C52" s="82">
        <f>VLOOKUP(G52,'Pointage 1er cycle'!$A$12:$O$100,2,FALSE)</f>
        <v>0</v>
      </c>
      <c r="D52" s="75" t="e">
        <f>VLOOKUP($C52,'Rapport écrit 1er cycle'!$A$7:$D$100,2,FALSE)</f>
        <v>#N/A</v>
      </c>
      <c r="E52" s="75" t="e">
        <f>VLOOKUP($C52,'Rapport écrit 1er cycle'!$A$7:$D$100,3,FALSE)</f>
        <v>#N/A</v>
      </c>
      <c r="F52" s="75" t="e">
        <f>VLOOKUP($C52,'Rapport écrit 1er cycle'!$A$7:$D$100,4,FALSE)</f>
        <v>#N/A</v>
      </c>
      <c r="G52" s="83">
        <f>LARGE('Pointage 1er cycle'!$O$12:$O$100,B52)</f>
        <v>0</v>
      </c>
    </row>
    <row r="53" spans="2:7" ht="19.5" thickBot="1" x14ac:dyDescent="0.3">
      <c r="B53" s="77">
        <v>50</v>
      </c>
      <c r="C53" s="84">
        <f>VLOOKUP(G53,'Pointage 1er cycle'!$A$12:$O$100,2,FALSE)</f>
        <v>0</v>
      </c>
      <c r="D53" s="78" t="e">
        <f>VLOOKUP($C53,'Rapport écrit 1er cycle'!$A$7:$D$100,2,FALSE)</f>
        <v>#N/A</v>
      </c>
      <c r="E53" s="78" t="e">
        <f>VLOOKUP($C53,'Rapport écrit 1er cycle'!$A$7:$D$100,3,FALSE)</f>
        <v>#N/A</v>
      </c>
      <c r="F53" s="78" t="e">
        <f>VLOOKUP($C53,'Rapport écrit 1er cycle'!$A$7:$D$100,4,FALSE)</f>
        <v>#N/A</v>
      </c>
      <c r="G53" s="85">
        <f>LARGE('Pointage 1er cycle'!$O$12:$O$100,B53)</f>
        <v>0</v>
      </c>
    </row>
  </sheetData>
  <sheetProtection algorithmName="SHA-512" hashValue="QBaKdV9YMyr6vm6A315CuGG1nxjmT/JHuIlW0LosS5FK45PHerBG4Lc2aUlBrKBKIeyEGidIzshEBieMgj7naA==" saltValue="kPNLIOz6XYbqYlIQH/SVsA==" spinCount="100000" sheet="1" objects="1" scenarios="1"/>
  <mergeCells count="2">
    <mergeCell ref="B1:G1"/>
    <mergeCell ref="B2:G2"/>
  </mergeCells>
  <conditionalFormatting sqref="C4:C53">
    <cfRule type="duplicateValues" dxfId="2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F56"/>
  <sheetViews>
    <sheetView workbookViewId="0">
      <selection activeCell="C7" sqref="C7"/>
    </sheetView>
  </sheetViews>
  <sheetFormatPr baseColWidth="10" defaultColWidth="11.42578125" defaultRowHeight="14.25" x14ac:dyDescent="0.25"/>
  <cols>
    <col min="1" max="1" width="11.7109375" style="13" customWidth="1"/>
    <col min="2" max="4" width="29.5703125" style="13" customWidth="1"/>
    <col min="5" max="6" width="11.7109375" style="13" customWidth="1"/>
    <col min="7" max="16384" width="11.42578125" style="13"/>
  </cols>
  <sheetData>
    <row r="1" spans="1:6" ht="23.25" x14ac:dyDescent="0.25">
      <c r="A1" s="93" t="s">
        <v>72</v>
      </c>
      <c r="B1" s="93"/>
      <c r="C1" s="93"/>
      <c r="D1" s="93"/>
      <c r="E1" s="93"/>
      <c r="F1" s="93"/>
    </row>
    <row r="2" spans="1:6" ht="18" x14ac:dyDescent="0.25">
      <c r="A2" s="90" t="s">
        <v>9</v>
      </c>
      <c r="B2" s="90"/>
      <c r="C2" s="90"/>
      <c r="D2" s="90"/>
      <c r="E2" s="90"/>
      <c r="F2" s="90"/>
    </row>
    <row r="3" spans="1:6" s="16" customFormat="1" x14ac:dyDescent="0.25">
      <c r="A3" s="14"/>
      <c r="B3" s="13"/>
      <c r="C3" s="13"/>
      <c r="D3" s="13"/>
      <c r="E3" s="15"/>
      <c r="F3" s="14"/>
    </row>
    <row r="4" spans="1:6" s="16" customFormat="1" ht="15" x14ac:dyDescent="0.25">
      <c r="A4" s="17" t="s">
        <v>4</v>
      </c>
      <c r="B4" s="2" t="s">
        <v>0</v>
      </c>
      <c r="C4" s="2" t="s">
        <v>76</v>
      </c>
      <c r="D4" s="2" t="s">
        <v>19</v>
      </c>
      <c r="E4" s="91" t="s">
        <v>10</v>
      </c>
      <c r="F4" s="92"/>
    </row>
    <row r="5" spans="1:6" s="16" customFormat="1" ht="15" x14ac:dyDescent="0.25">
      <c r="A5" s="18"/>
      <c r="B5" s="69"/>
      <c r="C5" s="69"/>
      <c r="D5" s="69"/>
      <c r="E5" s="8" t="s">
        <v>18</v>
      </c>
      <c r="F5" s="6" t="s">
        <v>11</v>
      </c>
    </row>
    <row r="6" spans="1:6" ht="15" x14ac:dyDescent="0.25">
      <c r="A6" s="19">
        <v>1</v>
      </c>
      <c r="B6" s="5" t="s">
        <v>50</v>
      </c>
      <c r="C6" s="5" t="s">
        <v>77</v>
      </c>
      <c r="D6" s="5" t="s">
        <v>20</v>
      </c>
      <c r="E6" s="9">
        <v>75</v>
      </c>
      <c r="F6" s="7">
        <f>E6*15/100</f>
        <v>11.25</v>
      </c>
    </row>
    <row r="7" spans="1:6" ht="15" x14ac:dyDescent="0.25">
      <c r="A7" s="86"/>
      <c r="B7" s="87"/>
      <c r="C7" s="87"/>
      <c r="D7" s="87"/>
      <c r="E7" s="88"/>
      <c r="F7" s="21">
        <f>ROUND(E7*15/100,2)</f>
        <v>0</v>
      </c>
    </row>
    <row r="8" spans="1:6" ht="15" x14ac:dyDescent="0.25">
      <c r="A8" s="86"/>
      <c r="B8" s="87"/>
      <c r="C8" s="87"/>
      <c r="D8" s="87"/>
      <c r="E8" s="88"/>
      <c r="F8" s="21">
        <f t="shared" ref="F8:F56" si="0">ROUND(E8*15/100,2)</f>
        <v>0</v>
      </c>
    </row>
    <row r="9" spans="1:6" ht="15" x14ac:dyDescent="0.25">
      <c r="A9" s="86"/>
      <c r="B9" s="87"/>
      <c r="C9" s="87"/>
      <c r="D9" s="87"/>
      <c r="E9" s="88"/>
      <c r="F9" s="21">
        <f t="shared" si="0"/>
        <v>0</v>
      </c>
    </row>
    <row r="10" spans="1:6" ht="15" x14ac:dyDescent="0.25">
      <c r="A10" s="86"/>
      <c r="B10" s="87"/>
      <c r="C10" s="87"/>
      <c r="D10" s="87"/>
      <c r="E10" s="88"/>
      <c r="F10" s="21">
        <f t="shared" si="0"/>
        <v>0</v>
      </c>
    </row>
    <row r="11" spans="1:6" ht="15" x14ac:dyDescent="0.25">
      <c r="A11" s="86"/>
      <c r="B11" s="87"/>
      <c r="C11" s="87"/>
      <c r="D11" s="87"/>
      <c r="E11" s="88"/>
      <c r="F11" s="21">
        <f t="shared" si="0"/>
        <v>0</v>
      </c>
    </row>
    <row r="12" spans="1:6" ht="15" x14ac:dyDescent="0.25">
      <c r="A12" s="86"/>
      <c r="B12" s="87"/>
      <c r="C12" s="87"/>
      <c r="D12" s="87"/>
      <c r="E12" s="88"/>
      <c r="F12" s="21">
        <f t="shared" si="0"/>
        <v>0</v>
      </c>
    </row>
    <row r="13" spans="1:6" ht="15" x14ac:dyDescent="0.25">
      <c r="A13" s="86"/>
      <c r="B13" s="87"/>
      <c r="C13" s="87"/>
      <c r="D13" s="87"/>
      <c r="E13" s="88"/>
      <c r="F13" s="21">
        <f t="shared" si="0"/>
        <v>0</v>
      </c>
    </row>
    <row r="14" spans="1:6" ht="15" x14ac:dyDescent="0.25">
      <c r="A14" s="86"/>
      <c r="B14" s="87"/>
      <c r="C14" s="87"/>
      <c r="D14" s="87"/>
      <c r="E14" s="88"/>
      <c r="F14" s="21">
        <f t="shared" si="0"/>
        <v>0</v>
      </c>
    </row>
    <row r="15" spans="1:6" ht="15" x14ac:dyDescent="0.25">
      <c r="A15" s="86"/>
      <c r="B15" s="87"/>
      <c r="C15" s="87"/>
      <c r="D15" s="87"/>
      <c r="E15" s="88"/>
      <c r="F15" s="21">
        <f t="shared" si="0"/>
        <v>0</v>
      </c>
    </row>
    <row r="16" spans="1:6" ht="15" x14ac:dyDescent="0.25">
      <c r="A16" s="86"/>
      <c r="B16" s="87"/>
      <c r="C16" s="87"/>
      <c r="D16" s="87"/>
      <c r="E16" s="88"/>
      <c r="F16" s="21">
        <f t="shared" si="0"/>
        <v>0</v>
      </c>
    </row>
    <row r="17" spans="1:6" ht="15" x14ac:dyDescent="0.25">
      <c r="A17" s="86"/>
      <c r="B17" s="87"/>
      <c r="C17" s="87"/>
      <c r="D17" s="87"/>
      <c r="E17" s="88"/>
      <c r="F17" s="21">
        <f t="shared" si="0"/>
        <v>0</v>
      </c>
    </row>
    <row r="18" spans="1:6" ht="15" x14ac:dyDescent="0.25">
      <c r="A18" s="86"/>
      <c r="B18" s="87"/>
      <c r="C18" s="87"/>
      <c r="D18" s="87"/>
      <c r="E18" s="88"/>
      <c r="F18" s="21">
        <f t="shared" si="0"/>
        <v>0</v>
      </c>
    </row>
    <row r="19" spans="1:6" ht="15" x14ac:dyDescent="0.25">
      <c r="A19" s="86"/>
      <c r="B19" s="87"/>
      <c r="C19" s="87"/>
      <c r="D19" s="87"/>
      <c r="E19" s="88"/>
      <c r="F19" s="21">
        <f t="shared" si="0"/>
        <v>0</v>
      </c>
    </row>
    <row r="20" spans="1:6" ht="15" x14ac:dyDescent="0.25">
      <c r="A20" s="86"/>
      <c r="B20" s="87"/>
      <c r="C20" s="87"/>
      <c r="D20" s="87"/>
      <c r="E20" s="88"/>
      <c r="F20" s="21">
        <f t="shared" si="0"/>
        <v>0</v>
      </c>
    </row>
    <row r="21" spans="1:6" ht="15" x14ac:dyDescent="0.25">
      <c r="A21" s="86"/>
      <c r="B21" s="87"/>
      <c r="C21" s="87"/>
      <c r="D21" s="87"/>
      <c r="E21" s="88"/>
      <c r="F21" s="21">
        <f t="shared" si="0"/>
        <v>0</v>
      </c>
    </row>
    <row r="22" spans="1:6" ht="15" x14ac:dyDescent="0.25">
      <c r="A22" s="86"/>
      <c r="B22" s="87"/>
      <c r="C22" s="87"/>
      <c r="D22" s="87"/>
      <c r="E22" s="88"/>
      <c r="F22" s="21">
        <f t="shared" si="0"/>
        <v>0</v>
      </c>
    </row>
    <row r="23" spans="1:6" ht="15" x14ac:dyDescent="0.25">
      <c r="A23" s="86"/>
      <c r="B23" s="87"/>
      <c r="C23" s="87"/>
      <c r="D23" s="87"/>
      <c r="E23" s="88"/>
      <c r="F23" s="21">
        <f t="shared" si="0"/>
        <v>0</v>
      </c>
    </row>
    <row r="24" spans="1:6" ht="15" x14ac:dyDescent="0.25">
      <c r="A24" s="86"/>
      <c r="B24" s="87"/>
      <c r="C24" s="87"/>
      <c r="D24" s="87"/>
      <c r="E24" s="88"/>
      <c r="F24" s="21">
        <f t="shared" si="0"/>
        <v>0</v>
      </c>
    </row>
    <row r="25" spans="1:6" ht="15" x14ac:dyDescent="0.25">
      <c r="A25" s="86"/>
      <c r="B25" s="87"/>
      <c r="C25" s="87"/>
      <c r="D25" s="87"/>
      <c r="E25" s="88"/>
      <c r="F25" s="21">
        <f t="shared" si="0"/>
        <v>0</v>
      </c>
    </row>
    <row r="26" spans="1:6" ht="15" x14ac:dyDescent="0.25">
      <c r="A26" s="86"/>
      <c r="B26" s="87"/>
      <c r="C26" s="87"/>
      <c r="D26" s="87"/>
      <c r="E26" s="88"/>
      <c r="F26" s="21">
        <f t="shared" si="0"/>
        <v>0</v>
      </c>
    </row>
    <row r="27" spans="1:6" ht="15" x14ac:dyDescent="0.25">
      <c r="A27" s="86"/>
      <c r="B27" s="87"/>
      <c r="C27" s="87"/>
      <c r="D27" s="87"/>
      <c r="E27" s="88"/>
      <c r="F27" s="21">
        <f t="shared" si="0"/>
        <v>0</v>
      </c>
    </row>
    <row r="28" spans="1:6" ht="15" x14ac:dyDescent="0.25">
      <c r="A28" s="86"/>
      <c r="B28" s="87"/>
      <c r="C28" s="87"/>
      <c r="D28" s="87"/>
      <c r="E28" s="88"/>
      <c r="F28" s="21">
        <f t="shared" si="0"/>
        <v>0</v>
      </c>
    </row>
    <row r="29" spans="1:6" ht="15" x14ac:dyDescent="0.25">
      <c r="A29" s="86"/>
      <c r="B29" s="87"/>
      <c r="C29" s="87"/>
      <c r="D29" s="87"/>
      <c r="E29" s="88"/>
      <c r="F29" s="21">
        <f t="shared" si="0"/>
        <v>0</v>
      </c>
    </row>
    <row r="30" spans="1:6" ht="15" x14ac:dyDescent="0.25">
      <c r="A30" s="86"/>
      <c r="B30" s="87"/>
      <c r="C30" s="87"/>
      <c r="D30" s="87"/>
      <c r="E30" s="88"/>
      <c r="F30" s="21">
        <f t="shared" si="0"/>
        <v>0</v>
      </c>
    </row>
    <row r="31" spans="1:6" ht="15" x14ac:dyDescent="0.25">
      <c r="A31" s="86"/>
      <c r="B31" s="87"/>
      <c r="C31" s="87"/>
      <c r="D31" s="87"/>
      <c r="E31" s="88"/>
      <c r="F31" s="21">
        <f t="shared" si="0"/>
        <v>0</v>
      </c>
    </row>
    <row r="32" spans="1:6" ht="15" x14ac:dyDescent="0.25">
      <c r="A32" s="86"/>
      <c r="B32" s="87"/>
      <c r="C32" s="87"/>
      <c r="D32" s="87"/>
      <c r="E32" s="88"/>
      <c r="F32" s="21">
        <f t="shared" si="0"/>
        <v>0</v>
      </c>
    </row>
    <row r="33" spans="1:6" ht="15" x14ac:dyDescent="0.25">
      <c r="A33" s="86"/>
      <c r="B33" s="87"/>
      <c r="C33" s="87"/>
      <c r="D33" s="87"/>
      <c r="E33" s="88"/>
      <c r="F33" s="21">
        <f t="shared" si="0"/>
        <v>0</v>
      </c>
    </row>
    <row r="34" spans="1:6" ht="15" x14ac:dyDescent="0.25">
      <c r="A34" s="86"/>
      <c r="B34" s="87"/>
      <c r="C34" s="87"/>
      <c r="D34" s="87"/>
      <c r="E34" s="88"/>
      <c r="F34" s="21">
        <f t="shared" si="0"/>
        <v>0</v>
      </c>
    </row>
    <row r="35" spans="1:6" ht="15" x14ac:dyDescent="0.25">
      <c r="A35" s="86"/>
      <c r="B35" s="87"/>
      <c r="C35" s="87"/>
      <c r="D35" s="87"/>
      <c r="E35" s="88"/>
      <c r="F35" s="21">
        <f t="shared" si="0"/>
        <v>0</v>
      </c>
    </row>
    <row r="36" spans="1:6" ht="15" x14ac:dyDescent="0.25">
      <c r="A36" s="86"/>
      <c r="B36" s="87"/>
      <c r="C36" s="87"/>
      <c r="D36" s="87"/>
      <c r="E36" s="88"/>
      <c r="F36" s="21">
        <f t="shared" si="0"/>
        <v>0</v>
      </c>
    </row>
    <row r="37" spans="1:6" ht="15" x14ac:dyDescent="0.25">
      <c r="A37" s="86"/>
      <c r="B37" s="87"/>
      <c r="C37" s="87"/>
      <c r="D37" s="87"/>
      <c r="E37" s="88"/>
      <c r="F37" s="21">
        <f t="shared" si="0"/>
        <v>0</v>
      </c>
    </row>
    <row r="38" spans="1:6" ht="15" x14ac:dyDescent="0.25">
      <c r="A38" s="86"/>
      <c r="B38" s="87"/>
      <c r="C38" s="87"/>
      <c r="D38" s="87"/>
      <c r="E38" s="88"/>
      <c r="F38" s="21">
        <f t="shared" si="0"/>
        <v>0</v>
      </c>
    </row>
    <row r="39" spans="1:6" ht="15" x14ac:dyDescent="0.25">
      <c r="A39" s="86"/>
      <c r="B39" s="87"/>
      <c r="C39" s="87"/>
      <c r="D39" s="87"/>
      <c r="E39" s="88"/>
      <c r="F39" s="21">
        <f t="shared" si="0"/>
        <v>0</v>
      </c>
    </row>
    <row r="40" spans="1:6" ht="15" x14ac:dyDescent="0.25">
      <c r="A40" s="86"/>
      <c r="B40" s="87"/>
      <c r="C40" s="87"/>
      <c r="D40" s="87"/>
      <c r="E40" s="88"/>
      <c r="F40" s="21">
        <f t="shared" si="0"/>
        <v>0</v>
      </c>
    </row>
    <row r="41" spans="1:6" ht="15" x14ac:dyDescent="0.25">
      <c r="A41" s="86"/>
      <c r="B41" s="87"/>
      <c r="C41" s="87"/>
      <c r="D41" s="87"/>
      <c r="E41" s="88"/>
      <c r="F41" s="21">
        <f t="shared" si="0"/>
        <v>0</v>
      </c>
    </row>
    <row r="42" spans="1:6" ht="15" x14ac:dyDescent="0.25">
      <c r="A42" s="86"/>
      <c r="B42" s="87"/>
      <c r="C42" s="87"/>
      <c r="D42" s="87"/>
      <c r="E42" s="88"/>
      <c r="F42" s="21">
        <f t="shared" si="0"/>
        <v>0</v>
      </c>
    </row>
    <row r="43" spans="1:6" ht="15" x14ac:dyDescent="0.25">
      <c r="A43" s="86"/>
      <c r="B43" s="87"/>
      <c r="C43" s="87"/>
      <c r="D43" s="87"/>
      <c r="E43" s="88"/>
      <c r="F43" s="21">
        <f t="shared" si="0"/>
        <v>0</v>
      </c>
    </row>
    <row r="44" spans="1:6" ht="15" x14ac:dyDescent="0.25">
      <c r="A44" s="86"/>
      <c r="B44" s="87"/>
      <c r="C44" s="87"/>
      <c r="D44" s="87"/>
      <c r="E44" s="88"/>
      <c r="F44" s="21">
        <f t="shared" si="0"/>
        <v>0</v>
      </c>
    </row>
    <row r="45" spans="1:6" ht="15" x14ac:dyDescent="0.25">
      <c r="A45" s="86"/>
      <c r="B45" s="87"/>
      <c r="C45" s="87"/>
      <c r="D45" s="87"/>
      <c r="E45" s="88"/>
      <c r="F45" s="21">
        <f t="shared" si="0"/>
        <v>0</v>
      </c>
    </row>
    <row r="46" spans="1:6" ht="15" x14ac:dyDescent="0.25">
      <c r="A46" s="86"/>
      <c r="B46" s="87"/>
      <c r="C46" s="87"/>
      <c r="D46" s="87"/>
      <c r="E46" s="88"/>
      <c r="F46" s="21">
        <f t="shared" si="0"/>
        <v>0</v>
      </c>
    </row>
    <row r="47" spans="1:6" ht="15" x14ac:dyDescent="0.25">
      <c r="A47" s="86"/>
      <c r="B47" s="87"/>
      <c r="C47" s="87"/>
      <c r="D47" s="87"/>
      <c r="E47" s="88"/>
      <c r="F47" s="21">
        <f t="shared" si="0"/>
        <v>0</v>
      </c>
    </row>
    <row r="48" spans="1:6" ht="15" x14ac:dyDescent="0.25">
      <c r="A48" s="86"/>
      <c r="B48" s="87"/>
      <c r="C48" s="87"/>
      <c r="D48" s="87"/>
      <c r="E48" s="88"/>
      <c r="F48" s="21">
        <f t="shared" si="0"/>
        <v>0</v>
      </c>
    </row>
    <row r="49" spans="1:6" ht="15" x14ac:dyDescent="0.25">
      <c r="A49" s="86"/>
      <c r="B49" s="87"/>
      <c r="C49" s="87"/>
      <c r="D49" s="87"/>
      <c r="E49" s="88"/>
      <c r="F49" s="21">
        <f t="shared" si="0"/>
        <v>0</v>
      </c>
    </row>
    <row r="50" spans="1:6" ht="15" x14ac:dyDescent="0.25">
      <c r="A50" s="86"/>
      <c r="B50" s="87"/>
      <c r="C50" s="87"/>
      <c r="D50" s="87"/>
      <c r="E50" s="88"/>
      <c r="F50" s="21">
        <f t="shared" si="0"/>
        <v>0</v>
      </c>
    </row>
    <row r="51" spans="1:6" ht="15" x14ac:dyDescent="0.25">
      <c r="A51" s="86"/>
      <c r="B51" s="87"/>
      <c r="C51" s="87"/>
      <c r="D51" s="87"/>
      <c r="E51" s="88"/>
      <c r="F51" s="21">
        <f t="shared" si="0"/>
        <v>0</v>
      </c>
    </row>
    <row r="52" spans="1:6" ht="15" x14ac:dyDescent="0.25">
      <c r="A52" s="86"/>
      <c r="B52" s="87"/>
      <c r="C52" s="87"/>
      <c r="D52" s="87"/>
      <c r="E52" s="88"/>
      <c r="F52" s="21">
        <f t="shared" si="0"/>
        <v>0</v>
      </c>
    </row>
    <row r="53" spans="1:6" ht="15" x14ac:dyDescent="0.25">
      <c r="A53" s="86"/>
      <c r="B53" s="87"/>
      <c r="C53" s="87"/>
      <c r="D53" s="87"/>
      <c r="E53" s="88"/>
      <c r="F53" s="21">
        <f t="shared" si="0"/>
        <v>0</v>
      </c>
    </row>
    <row r="54" spans="1:6" ht="15" x14ac:dyDescent="0.25">
      <c r="A54" s="86"/>
      <c r="B54" s="87"/>
      <c r="C54" s="87"/>
      <c r="D54" s="87"/>
      <c r="E54" s="88"/>
      <c r="F54" s="21">
        <f t="shared" si="0"/>
        <v>0</v>
      </c>
    </row>
    <row r="55" spans="1:6" ht="15" x14ac:dyDescent="0.25">
      <c r="A55" s="86"/>
      <c r="B55" s="87"/>
      <c r="C55" s="87"/>
      <c r="D55" s="87"/>
      <c r="E55" s="88"/>
      <c r="F55" s="21">
        <f t="shared" si="0"/>
        <v>0</v>
      </c>
    </row>
    <row r="56" spans="1:6" ht="15" x14ac:dyDescent="0.25">
      <c r="A56" s="86"/>
      <c r="B56" s="87"/>
      <c r="C56" s="87"/>
      <c r="D56" s="87"/>
      <c r="E56" s="88"/>
      <c r="F56" s="21">
        <f t="shared" si="0"/>
        <v>0</v>
      </c>
    </row>
  </sheetData>
  <sheetProtection password="D9B0" sheet="1" objects="1" scenarios="1"/>
  <mergeCells count="3">
    <mergeCell ref="A1:F1"/>
    <mergeCell ref="A2:F2"/>
    <mergeCell ref="E4:F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Z61"/>
  <sheetViews>
    <sheetView topLeftCell="B3" zoomScaleNormal="100" workbookViewId="0">
      <selection activeCell="H11" sqref="H11"/>
    </sheetView>
  </sheetViews>
  <sheetFormatPr baseColWidth="10" defaultColWidth="11.42578125" defaultRowHeight="15" x14ac:dyDescent="0.25"/>
  <cols>
    <col min="1" max="1" width="11.42578125" style="13" hidden="1" customWidth="1"/>
    <col min="2" max="2" width="11.42578125" style="13"/>
    <col min="3" max="5" width="20.7109375" style="13" customWidth="1"/>
    <col min="6" max="6" width="13.140625" style="13" customWidth="1"/>
    <col min="7" max="7" width="16.28515625" style="13" customWidth="1"/>
    <col min="8" max="8" width="13.140625" style="34" customWidth="1"/>
    <col min="9" max="9" width="13.140625" style="13" customWidth="1"/>
    <col min="10" max="10" width="16.28515625" style="13" customWidth="1"/>
    <col min="11" max="11" width="13.140625" style="34" customWidth="1"/>
    <col min="12" max="12" width="11.7109375" style="13" customWidth="1"/>
    <col min="13" max="13" width="12.7109375" style="13" customWidth="1"/>
    <col min="14" max="14" width="13.5703125" style="13" customWidth="1"/>
    <col min="15" max="15" width="11.7109375" style="13" customWidth="1"/>
    <col min="16" max="16384" width="11.42578125" style="13"/>
  </cols>
  <sheetData>
    <row r="1" spans="1:24" ht="21.75" customHeight="1" x14ac:dyDescent="0.25"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24" ht="23.25" x14ac:dyDescent="0.25">
      <c r="B2" s="96" t="s">
        <v>79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24" ht="15" customHeight="1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24" ht="27.75" x14ac:dyDescent="0.25">
      <c r="B4" s="98" t="s">
        <v>39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</row>
    <row r="5" spans="1:24" x14ac:dyDescent="0.25">
      <c r="B5" s="68"/>
      <c r="C5" s="68"/>
      <c r="D5" s="68"/>
      <c r="E5" s="68"/>
      <c r="F5" s="68"/>
      <c r="G5" s="68"/>
      <c r="H5" s="27"/>
      <c r="I5" s="68"/>
      <c r="J5" s="68"/>
      <c r="K5" s="27"/>
      <c r="L5" s="68"/>
      <c r="M5" s="68"/>
      <c r="N5" s="68"/>
      <c r="O5" s="68"/>
    </row>
    <row r="6" spans="1:24" ht="20.25" x14ac:dyDescent="0.25">
      <c r="B6" s="99" t="s">
        <v>74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</row>
    <row r="7" spans="1:24" x14ac:dyDescent="0.25">
      <c r="B7" s="68"/>
      <c r="C7" s="68"/>
      <c r="D7" s="68"/>
      <c r="E7" s="68"/>
      <c r="F7" s="68"/>
      <c r="G7" s="68"/>
      <c r="H7" s="27"/>
      <c r="I7" s="68"/>
      <c r="J7" s="68"/>
      <c r="K7" s="27"/>
      <c r="L7" s="68"/>
      <c r="M7" s="68"/>
      <c r="N7" s="68"/>
      <c r="O7" s="68"/>
    </row>
    <row r="8" spans="1:24" ht="21" x14ac:dyDescent="0.25">
      <c r="B8" s="112" t="s">
        <v>53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</row>
    <row r="9" spans="1:24" ht="27" customHeight="1" x14ac:dyDescent="0.25">
      <c r="A9" s="94" t="s">
        <v>3</v>
      </c>
      <c r="B9" s="103" t="s">
        <v>4</v>
      </c>
      <c r="C9" s="101" t="s">
        <v>0</v>
      </c>
      <c r="D9" s="106" t="s">
        <v>76</v>
      </c>
      <c r="E9" s="110" t="s">
        <v>19</v>
      </c>
      <c r="F9" s="100" t="s">
        <v>1</v>
      </c>
      <c r="G9" s="101"/>
      <c r="H9" s="102"/>
      <c r="I9" s="100" t="s">
        <v>2</v>
      </c>
      <c r="J9" s="101"/>
      <c r="K9" s="102"/>
      <c r="L9" s="108" t="s">
        <v>8</v>
      </c>
      <c r="M9" s="70" t="s">
        <v>23</v>
      </c>
      <c r="N9" s="94" t="s">
        <v>30</v>
      </c>
      <c r="O9" s="94" t="s">
        <v>3</v>
      </c>
    </row>
    <row r="10" spans="1:24" ht="27" customHeight="1" x14ac:dyDescent="0.25">
      <c r="A10" s="95"/>
      <c r="B10" s="104"/>
      <c r="C10" s="105"/>
      <c r="D10" s="107"/>
      <c r="E10" s="111"/>
      <c r="F10" s="4" t="s">
        <v>29</v>
      </c>
      <c r="G10" s="12" t="s">
        <v>36</v>
      </c>
      <c r="H10" s="3" t="s">
        <v>6</v>
      </c>
      <c r="I10" s="4" t="s">
        <v>28</v>
      </c>
      <c r="J10" s="12" t="s">
        <v>75</v>
      </c>
      <c r="K10" s="3" t="s">
        <v>7</v>
      </c>
      <c r="L10" s="109"/>
      <c r="M10" s="3" t="s">
        <v>12</v>
      </c>
      <c r="N10" s="95"/>
      <c r="O10" s="95"/>
    </row>
    <row r="11" spans="1:24" ht="64.5" thickBot="1" x14ac:dyDescent="0.3">
      <c r="A11" s="28"/>
      <c r="B11" s="29"/>
      <c r="C11" s="30"/>
      <c r="D11" s="30"/>
      <c r="E11" s="31"/>
      <c r="F11" s="51" t="s">
        <v>49</v>
      </c>
      <c r="G11" s="52" t="s">
        <v>70</v>
      </c>
      <c r="H11" s="53"/>
      <c r="I11" s="51" t="s">
        <v>49</v>
      </c>
      <c r="J11" s="52" t="s">
        <v>70</v>
      </c>
      <c r="K11" s="32"/>
      <c r="L11" s="28">
        <f>MAX($L$12:$L$61)</f>
        <v>0</v>
      </c>
      <c r="M11" s="28" t="s">
        <v>11</v>
      </c>
      <c r="N11" s="28"/>
      <c r="O11" s="28"/>
    </row>
    <row r="12" spans="1:24" x14ac:dyDescent="0.25">
      <c r="A12" s="33">
        <f>O12</f>
        <v>0</v>
      </c>
      <c r="B12" s="34">
        <f>'Rapport écrit 2e cycle'!A7</f>
        <v>0</v>
      </c>
      <c r="C12" s="13" t="e">
        <f>VLOOKUP($B12,'Rapport écrit 2e cycle'!$A$7:$F$105,2,FALSE)</f>
        <v>#N/A</v>
      </c>
      <c r="D12" s="13" t="e">
        <f>VLOOKUP($B12,'Rapport écrit 2e cycle'!$A$7:$F$105,3,FALSE)</f>
        <v>#N/A</v>
      </c>
      <c r="E12" s="35" t="e">
        <f>VLOOKUP($B12,'Rapport écrit 2e cycle'!$A$7:$F$105,4,FALSE)</f>
        <v>#N/A</v>
      </c>
      <c r="F12" s="88"/>
      <c r="G12" s="87"/>
      <c r="H12" s="20">
        <f>IF(F12="X",0,IF(F12="",0,1)*IF((100-$F12-IF(G12="X",10,0)&lt;0),0,(100-$F12-IF(G12="X",10,0))))</f>
        <v>0</v>
      </c>
      <c r="I12" s="88"/>
      <c r="J12" s="87"/>
      <c r="K12" s="20">
        <f>IF(I12="X",0,IF(I12="",0,1)*IF((100-$I12-IF(J12="X",10,0))&lt;0,0,(100-$I12-IF(J12="X",10,0))))</f>
        <v>0</v>
      </c>
      <c r="L12" s="33">
        <f>$H12+$K12</f>
        <v>0</v>
      </c>
      <c r="M12" s="36" t="e">
        <f>VLOOKUP($B12,'Rapport écrit 2e cycle'!$A$7:$F$105,6,FALSE)</f>
        <v>#N/A</v>
      </c>
      <c r="N12" s="89"/>
      <c r="O12" s="36">
        <f>IFERROR((85*$L12/$L$11+$M12)+IF(N12="",0,1/N12/1000),0)</f>
        <v>0</v>
      </c>
      <c r="Q12" s="43" t="s">
        <v>47</v>
      </c>
      <c r="R12" s="44"/>
      <c r="S12" s="44"/>
      <c r="T12" s="44"/>
      <c r="U12" s="44"/>
      <c r="V12" s="44"/>
      <c r="W12" s="44"/>
      <c r="X12" s="45"/>
    </row>
    <row r="13" spans="1:24" x14ac:dyDescent="0.25">
      <c r="A13" s="33">
        <f t="shared" ref="A13:A41" si="0">O13</f>
        <v>0</v>
      </c>
      <c r="B13" s="34">
        <f>'Rapport écrit 2e cycle'!A8</f>
        <v>0</v>
      </c>
      <c r="C13" s="13" t="e">
        <f>VLOOKUP($B13,'Rapport écrit 2e cycle'!$A$7:$F$105,2,FALSE)</f>
        <v>#N/A</v>
      </c>
      <c r="D13" s="13" t="e">
        <f>VLOOKUP($B13,'Rapport écrit 2e cycle'!$A$7:$F$105,3,FALSE)</f>
        <v>#N/A</v>
      </c>
      <c r="E13" s="35" t="e">
        <f>VLOOKUP($B13,'Rapport écrit 2e cycle'!$A$7:$F$105,4,FALSE)</f>
        <v>#N/A</v>
      </c>
      <c r="F13" s="88"/>
      <c r="G13" s="87"/>
      <c r="H13" s="20">
        <f t="shared" ref="H13:H61" si="1">IF(F13="X",0,IF(F13="",0,1)*IF((100-$F13-IF(G13="X",10,0)&lt;0),0,(100-$F13-IF(G13="X",10,0))))</f>
        <v>0</v>
      </c>
      <c r="I13" s="88"/>
      <c r="J13" s="87"/>
      <c r="K13" s="20">
        <f t="shared" ref="K13:K61" si="2">IF(I13="X",0,IF(I13="",0,1)*IF((100-$I13-IF(J13="X",10,0))&lt;0,0,(100-$I13-IF(J13="X",10,0))))</f>
        <v>0</v>
      </c>
      <c r="L13" s="33">
        <f t="shared" ref="L13:L61" si="3">$H13+$K13</f>
        <v>0</v>
      </c>
      <c r="M13" s="36" t="e">
        <f>VLOOKUP($B13,'Rapport écrit 2e cycle'!$A$7:$F$105,6,FALSE)</f>
        <v>#N/A</v>
      </c>
      <c r="N13" s="89"/>
      <c r="O13" s="36">
        <f t="shared" ref="O13:O61" si="4">IFERROR((85*$L13/$L$11+$M13)+IF(N13="",0,1/N13/1000),0)</f>
        <v>0</v>
      </c>
      <c r="Q13" s="46" t="s">
        <v>42</v>
      </c>
      <c r="X13" s="47"/>
    </row>
    <row r="14" spans="1:24" x14ac:dyDescent="0.25">
      <c r="A14" s="33">
        <f t="shared" si="0"/>
        <v>0</v>
      </c>
      <c r="B14" s="34">
        <f>'Rapport écrit 2e cycle'!A9</f>
        <v>0</v>
      </c>
      <c r="C14" s="13" t="e">
        <f>VLOOKUP($B14,'Rapport écrit 2e cycle'!$A$7:$F$105,2,FALSE)</f>
        <v>#N/A</v>
      </c>
      <c r="D14" s="13" t="e">
        <f>VLOOKUP($B14,'Rapport écrit 2e cycle'!$A$7:$F$105,3,FALSE)</f>
        <v>#N/A</v>
      </c>
      <c r="E14" s="35" t="e">
        <f>VLOOKUP($B14,'Rapport écrit 2e cycle'!$A$7:$F$105,4,FALSE)</f>
        <v>#N/A</v>
      </c>
      <c r="F14" s="88"/>
      <c r="G14" s="87"/>
      <c r="H14" s="20">
        <f t="shared" si="1"/>
        <v>0</v>
      </c>
      <c r="I14" s="88"/>
      <c r="J14" s="87"/>
      <c r="K14" s="20">
        <f t="shared" si="2"/>
        <v>0</v>
      </c>
      <c r="L14" s="33">
        <f t="shared" si="3"/>
        <v>0</v>
      </c>
      <c r="M14" s="36" t="e">
        <f>VLOOKUP($B14,'Rapport écrit 2e cycle'!$A$7:$F$105,6,FALSE)</f>
        <v>#N/A</v>
      </c>
      <c r="N14" s="89"/>
      <c r="O14" s="36">
        <f t="shared" si="4"/>
        <v>0</v>
      </c>
      <c r="Q14" s="46" t="s">
        <v>41</v>
      </c>
      <c r="X14" s="47"/>
    </row>
    <row r="15" spans="1:24" x14ac:dyDescent="0.25">
      <c r="A15" s="33">
        <f t="shared" si="0"/>
        <v>0</v>
      </c>
      <c r="B15" s="34">
        <f>'Rapport écrit 2e cycle'!A10</f>
        <v>0</v>
      </c>
      <c r="C15" s="13" t="e">
        <f>VLOOKUP($B15,'Rapport écrit 2e cycle'!$A$7:$F$105,2,FALSE)</f>
        <v>#N/A</v>
      </c>
      <c r="D15" s="13" t="e">
        <f>VLOOKUP($B15,'Rapport écrit 2e cycle'!$A$7:$F$105,3,FALSE)</f>
        <v>#N/A</v>
      </c>
      <c r="E15" s="35" t="e">
        <f>VLOOKUP($B15,'Rapport écrit 2e cycle'!$A$7:$F$105,4,FALSE)</f>
        <v>#N/A</v>
      </c>
      <c r="F15" s="88"/>
      <c r="G15" s="87"/>
      <c r="H15" s="20">
        <f t="shared" si="1"/>
        <v>0</v>
      </c>
      <c r="I15" s="88"/>
      <c r="J15" s="87"/>
      <c r="K15" s="20">
        <f t="shared" si="2"/>
        <v>0</v>
      </c>
      <c r="L15" s="33">
        <f t="shared" si="3"/>
        <v>0</v>
      </c>
      <c r="M15" s="36" t="e">
        <f>VLOOKUP($B15,'Rapport écrit 2e cycle'!$A$7:$F$105,6,FALSE)</f>
        <v>#N/A</v>
      </c>
      <c r="N15" s="89"/>
      <c r="O15" s="36">
        <f t="shared" si="4"/>
        <v>0</v>
      </c>
      <c r="Q15" s="46" t="s">
        <v>44</v>
      </c>
      <c r="X15" s="47"/>
    </row>
    <row r="16" spans="1:24" ht="15.75" thickBot="1" x14ac:dyDescent="0.3">
      <c r="A16" s="33">
        <f t="shared" si="0"/>
        <v>0</v>
      </c>
      <c r="B16" s="34">
        <f>'Rapport écrit 2e cycle'!A11</f>
        <v>0</v>
      </c>
      <c r="C16" s="13" t="e">
        <f>VLOOKUP($B16,'Rapport écrit 2e cycle'!$A$7:$F$105,2,FALSE)</f>
        <v>#N/A</v>
      </c>
      <c r="D16" s="13" t="e">
        <f>VLOOKUP($B16,'Rapport écrit 2e cycle'!$A$7:$F$105,3,FALSE)</f>
        <v>#N/A</v>
      </c>
      <c r="E16" s="35" t="e">
        <f>VLOOKUP($B16,'Rapport écrit 2e cycle'!$A$7:$F$105,4,FALSE)</f>
        <v>#N/A</v>
      </c>
      <c r="F16" s="88"/>
      <c r="G16" s="87"/>
      <c r="H16" s="20">
        <f t="shared" si="1"/>
        <v>0</v>
      </c>
      <c r="I16" s="88"/>
      <c r="J16" s="87"/>
      <c r="K16" s="20">
        <f t="shared" si="2"/>
        <v>0</v>
      </c>
      <c r="L16" s="33">
        <f t="shared" si="3"/>
        <v>0</v>
      </c>
      <c r="M16" s="36" t="e">
        <f>VLOOKUP($B16,'Rapport écrit 2e cycle'!$A$7:$F$105,6,FALSE)</f>
        <v>#N/A</v>
      </c>
      <c r="N16" s="89"/>
      <c r="O16" s="36">
        <f t="shared" si="4"/>
        <v>0</v>
      </c>
      <c r="Q16" s="48" t="s">
        <v>46</v>
      </c>
      <c r="R16" s="49"/>
      <c r="S16" s="49"/>
      <c r="T16" s="49"/>
      <c r="U16" s="49"/>
      <c r="V16" s="49"/>
      <c r="W16" s="49"/>
      <c r="X16" s="50"/>
    </row>
    <row r="17" spans="1:26" ht="15.75" thickBot="1" x14ac:dyDescent="0.3">
      <c r="A17" s="33">
        <f t="shared" si="0"/>
        <v>0</v>
      </c>
      <c r="B17" s="34">
        <f>'Rapport écrit 2e cycle'!A12</f>
        <v>0</v>
      </c>
      <c r="C17" s="13" t="e">
        <f>VLOOKUP($B17,'Rapport écrit 2e cycle'!$A$7:$F$105,2,FALSE)</f>
        <v>#N/A</v>
      </c>
      <c r="D17" s="13" t="e">
        <f>VLOOKUP($B17,'Rapport écrit 2e cycle'!$A$7:$F$105,3,FALSE)</f>
        <v>#N/A</v>
      </c>
      <c r="E17" s="35" t="e">
        <f>VLOOKUP($B17,'Rapport écrit 2e cycle'!$A$7:$F$105,4,FALSE)</f>
        <v>#N/A</v>
      </c>
      <c r="F17" s="88"/>
      <c r="G17" s="87"/>
      <c r="H17" s="20">
        <f t="shared" si="1"/>
        <v>0</v>
      </c>
      <c r="I17" s="88"/>
      <c r="J17" s="87"/>
      <c r="K17" s="20">
        <f t="shared" si="2"/>
        <v>0</v>
      </c>
      <c r="L17" s="33">
        <f t="shared" si="3"/>
        <v>0</v>
      </c>
      <c r="M17" s="36" t="e">
        <f>VLOOKUP($B17,'Rapport écrit 2e cycle'!$A$7:$F$105,6,FALSE)</f>
        <v>#N/A</v>
      </c>
      <c r="N17" s="89"/>
      <c r="O17" s="36">
        <f t="shared" si="4"/>
        <v>0</v>
      </c>
    </row>
    <row r="18" spans="1:26" x14ac:dyDescent="0.25">
      <c r="A18" s="33">
        <f t="shared" si="0"/>
        <v>0</v>
      </c>
      <c r="B18" s="34">
        <f>'Rapport écrit 2e cycle'!A13</f>
        <v>0</v>
      </c>
      <c r="C18" s="13" t="e">
        <f>VLOOKUP($B18,'Rapport écrit 2e cycle'!$A$7:$F$105,2,FALSE)</f>
        <v>#N/A</v>
      </c>
      <c r="D18" s="13" t="e">
        <f>VLOOKUP($B18,'Rapport écrit 2e cycle'!$A$7:$F$105,3,FALSE)</f>
        <v>#N/A</v>
      </c>
      <c r="E18" s="35" t="e">
        <f>VLOOKUP($B18,'Rapport écrit 2e cycle'!$A$7:$F$105,4,FALSE)</f>
        <v>#N/A</v>
      </c>
      <c r="F18" s="88"/>
      <c r="G18" s="87"/>
      <c r="H18" s="20">
        <f t="shared" si="1"/>
        <v>0</v>
      </c>
      <c r="I18" s="88"/>
      <c r="J18" s="87"/>
      <c r="K18" s="20">
        <f t="shared" si="2"/>
        <v>0</v>
      </c>
      <c r="L18" s="33">
        <f t="shared" si="3"/>
        <v>0</v>
      </c>
      <c r="M18" s="36" t="e">
        <f>VLOOKUP($B18,'Rapport écrit 2e cycle'!$A$7:$F$105,6,FALSE)</f>
        <v>#N/A</v>
      </c>
      <c r="N18" s="89"/>
      <c r="O18" s="36">
        <f t="shared" si="4"/>
        <v>0</v>
      </c>
      <c r="Q18" s="37" t="s">
        <v>48</v>
      </c>
      <c r="R18" s="38"/>
      <c r="S18" s="38"/>
      <c r="T18" s="38"/>
      <c r="U18" s="38"/>
      <c r="V18" s="38"/>
      <c r="W18" s="38"/>
      <c r="X18" s="38"/>
      <c r="Y18" s="38"/>
      <c r="Z18" s="39"/>
    </row>
    <row r="19" spans="1:26" ht="15.75" thickBot="1" x14ac:dyDescent="0.3">
      <c r="A19" s="33">
        <f t="shared" si="0"/>
        <v>0</v>
      </c>
      <c r="B19" s="34">
        <f>'Rapport écrit 2e cycle'!A14</f>
        <v>0</v>
      </c>
      <c r="C19" s="13" t="e">
        <f>VLOOKUP($B19,'Rapport écrit 2e cycle'!$A$7:$F$105,2,FALSE)</f>
        <v>#N/A</v>
      </c>
      <c r="D19" s="13" t="e">
        <f>VLOOKUP($B19,'Rapport écrit 2e cycle'!$A$7:$F$105,3,FALSE)</f>
        <v>#N/A</v>
      </c>
      <c r="E19" s="35" t="e">
        <f>VLOOKUP($B19,'Rapport écrit 2e cycle'!$A$7:$F$105,4,FALSE)</f>
        <v>#N/A</v>
      </c>
      <c r="F19" s="88"/>
      <c r="G19" s="87"/>
      <c r="H19" s="20">
        <f t="shared" si="1"/>
        <v>0</v>
      </c>
      <c r="I19" s="88"/>
      <c r="J19" s="87"/>
      <c r="K19" s="20">
        <f t="shared" si="2"/>
        <v>0</v>
      </c>
      <c r="L19" s="33">
        <f t="shared" si="3"/>
        <v>0</v>
      </c>
      <c r="M19" s="36" t="e">
        <f>VLOOKUP($B19,'Rapport écrit 2e cycle'!$A$7:$F$105,6,FALSE)</f>
        <v>#N/A</v>
      </c>
      <c r="N19" s="89"/>
      <c r="O19" s="36">
        <f t="shared" si="4"/>
        <v>0</v>
      </c>
      <c r="Q19" s="40" t="s">
        <v>71</v>
      </c>
      <c r="R19" s="41"/>
      <c r="S19" s="41"/>
      <c r="T19" s="41"/>
      <c r="U19" s="41"/>
      <c r="V19" s="41"/>
      <c r="W19" s="41"/>
      <c r="X19" s="41"/>
      <c r="Y19" s="41"/>
      <c r="Z19" s="42"/>
    </row>
    <row r="20" spans="1:26" x14ac:dyDescent="0.25">
      <c r="A20" s="33">
        <f t="shared" si="0"/>
        <v>0</v>
      </c>
      <c r="B20" s="34">
        <f>'Rapport écrit 2e cycle'!A15</f>
        <v>0</v>
      </c>
      <c r="C20" s="13" t="e">
        <f>VLOOKUP($B20,'Rapport écrit 2e cycle'!$A$7:$F$105,2,FALSE)</f>
        <v>#N/A</v>
      </c>
      <c r="D20" s="13" t="e">
        <f>VLOOKUP($B20,'Rapport écrit 2e cycle'!$A$7:$F$105,3,FALSE)</f>
        <v>#N/A</v>
      </c>
      <c r="E20" s="35" t="e">
        <f>VLOOKUP($B20,'Rapport écrit 2e cycle'!$A$7:$F$105,4,FALSE)</f>
        <v>#N/A</v>
      </c>
      <c r="F20" s="88"/>
      <c r="G20" s="87"/>
      <c r="H20" s="20">
        <f t="shared" si="1"/>
        <v>0</v>
      </c>
      <c r="I20" s="88"/>
      <c r="J20" s="87"/>
      <c r="K20" s="20">
        <f t="shared" si="2"/>
        <v>0</v>
      </c>
      <c r="L20" s="33">
        <f t="shared" si="3"/>
        <v>0</v>
      </c>
      <c r="M20" s="36" t="e">
        <f>VLOOKUP($B20,'Rapport écrit 2e cycle'!$A$7:$F$105,6,FALSE)</f>
        <v>#N/A</v>
      </c>
      <c r="N20" s="89"/>
      <c r="O20" s="36">
        <f t="shared" si="4"/>
        <v>0</v>
      </c>
    </row>
    <row r="21" spans="1:26" x14ac:dyDescent="0.25">
      <c r="A21" s="33">
        <f t="shared" si="0"/>
        <v>0</v>
      </c>
      <c r="B21" s="34">
        <f>'Rapport écrit 2e cycle'!A16</f>
        <v>0</v>
      </c>
      <c r="C21" s="13" t="e">
        <f>VLOOKUP($B21,'Rapport écrit 2e cycle'!$A$7:$F$105,2,FALSE)</f>
        <v>#N/A</v>
      </c>
      <c r="D21" s="13" t="e">
        <f>VLOOKUP($B21,'Rapport écrit 2e cycle'!$A$7:$F$105,3,FALSE)</f>
        <v>#N/A</v>
      </c>
      <c r="E21" s="35" t="e">
        <f>VLOOKUP($B21,'Rapport écrit 2e cycle'!$A$7:$F$105,4,FALSE)</f>
        <v>#N/A</v>
      </c>
      <c r="F21" s="88"/>
      <c r="G21" s="87"/>
      <c r="H21" s="20">
        <f t="shared" si="1"/>
        <v>0</v>
      </c>
      <c r="I21" s="88"/>
      <c r="J21" s="87"/>
      <c r="K21" s="20">
        <f t="shared" si="2"/>
        <v>0</v>
      </c>
      <c r="L21" s="33">
        <f t="shared" si="3"/>
        <v>0</v>
      </c>
      <c r="M21" s="36" t="e">
        <f>VLOOKUP($B21,'Rapport écrit 2e cycle'!$A$7:$F$105,6,FALSE)</f>
        <v>#N/A</v>
      </c>
      <c r="N21" s="89"/>
      <c r="O21" s="36">
        <f t="shared" si="4"/>
        <v>0</v>
      </c>
    </row>
    <row r="22" spans="1:26" x14ac:dyDescent="0.25">
      <c r="A22" s="33">
        <f t="shared" si="0"/>
        <v>0</v>
      </c>
      <c r="B22" s="34">
        <f>'Rapport écrit 2e cycle'!A17</f>
        <v>0</v>
      </c>
      <c r="C22" s="13" t="e">
        <f>VLOOKUP($B22,'Rapport écrit 2e cycle'!$A$7:$F$105,2,FALSE)</f>
        <v>#N/A</v>
      </c>
      <c r="D22" s="13" t="e">
        <f>VLOOKUP($B22,'Rapport écrit 2e cycle'!$A$7:$F$105,3,FALSE)</f>
        <v>#N/A</v>
      </c>
      <c r="E22" s="35" t="e">
        <f>VLOOKUP($B22,'Rapport écrit 2e cycle'!$A$7:$F$105,4,FALSE)</f>
        <v>#N/A</v>
      </c>
      <c r="F22" s="88"/>
      <c r="G22" s="87"/>
      <c r="H22" s="20">
        <f t="shared" si="1"/>
        <v>0</v>
      </c>
      <c r="I22" s="88"/>
      <c r="J22" s="87"/>
      <c r="K22" s="20">
        <f t="shared" si="2"/>
        <v>0</v>
      </c>
      <c r="L22" s="33">
        <f t="shared" si="3"/>
        <v>0</v>
      </c>
      <c r="M22" s="36" t="e">
        <f>VLOOKUP($B22,'Rapport écrit 2e cycle'!$A$7:$F$105,6,FALSE)</f>
        <v>#N/A</v>
      </c>
      <c r="N22" s="89"/>
      <c r="O22" s="36">
        <f t="shared" si="4"/>
        <v>0</v>
      </c>
    </row>
    <row r="23" spans="1:26" x14ac:dyDescent="0.25">
      <c r="A23" s="33">
        <f t="shared" si="0"/>
        <v>0</v>
      </c>
      <c r="B23" s="34">
        <f>'Rapport écrit 2e cycle'!A18</f>
        <v>0</v>
      </c>
      <c r="C23" s="13" t="e">
        <f>VLOOKUP($B23,'Rapport écrit 2e cycle'!$A$7:$F$105,2,FALSE)</f>
        <v>#N/A</v>
      </c>
      <c r="D23" s="13" t="e">
        <f>VLOOKUP($B23,'Rapport écrit 2e cycle'!$A$7:$F$105,3,FALSE)</f>
        <v>#N/A</v>
      </c>
      <c r="E23" s="35" t="e">
        <f>VLOOKUP($B23,'Rapport écrit 2e cycle'!$A$7:$F$105,4,FALSE)</f>
        <v>#N/A</v>
      </c>
      <c r="F23" s="88"/>
      <c r="G23" s="87"/>
      <c r="H23" s="20">
        <f t="shared" si="1"/>
        <v>0</v>
      </c>
      <c r="I23" s="88"/>
      <c r="J23" s="87"/>
      <c r="K23" s="20">
        <f t="shared" si="2"/>
        <v>0</v>
      </c>
      <c r="L23" s="33">
        <f t="shared" si="3"/>
        <v>0</v>
      </c>
      <c r="M23" s="36" t="e">
        <f>VLOOKUP($B23,'Rapport écrit 2e cycle'!$A$7:$F$105,6,FALSE)</f>
        <v>#N/A</v>
      </c>
      <c r="N23" s="89"/>
      <c r="O23" s="36">
        <f t="shared" si="4"/>
        <v>0</v>
      </c>
    </row>
    <row r="24" spans="1:26" x14ac:dyDescent="0.25">
      <c r="A24" s="33">
        <f t="shared" si="0"/>
        <v>0</v>
      </c>
      <c r="B24" s="34">
        <f>'Rapport écrit 2e cycle'!A19</f>
        <v>0</v>
      </c>
      <c r="C24" s="13" t="e">
        <f>VLOOKUP($B24,'Rapport écrit 2e cycle'!$A$7:$F$105,2,FALSE)</f>
        <v>#N/A</v>
      </c>
      <c r="D24" s="13" t="e">
        <f>VLOOKUP($B24,'Rapport écrit 2e cycle'!$A$7:$F$105,3,FALSE)</f>
        <v>#N/A</v>
      </c>
      <c r="E24" s="35" t="e">
        <f>VLOOKUP($B24,'Rapport écrit 2e cycle'!$A$7:$F$105,4,FALSE)</f>
        <v>#N/A</v>
      </c>
      <c r="F24" s="88"/>
      <c r="G24" s="87"/>
      <c r="H24" s="20">
        <f t="shared" si="1"/>
        <v>0</v>
      </c>
      <c r="I24" s="88"/>
      <c r="J24" s="87"/>
      <c r="K24" s="20">
        <f t="shared" si="2"/>
        <v>0</v>
      </c>
      <c r="L24" s="33">
        <f t="shared" si="3"/>
        <v>0</v>
      </c>
      <c r="M24" s="36" t="e">
        <f>VLOOKUP($B24,'Rapport écrit 2e cycle'!$A$7:$F$105,6,FALSE)</f>
        <v>#N/A</v>
      </c>
      <c r="N24" s="89"/>
      <c r="O24" s="36">
        <f t="shared" si="4"/>
        <v>0</v>
      </c>
    </row>
    <row r="25" spans="1:26" x14ac:dyDescent="0.25">
      <c r="A25" s="33">
        <f t="shared" si="0"/>
        <v>0</v>
      </c>
      <c r="B25" s="34">
        <f>'Rapport écrit 2e cycle'!A20</f>
        <v>0</v>
      </c>
      <c r="C25" s="13" t="e">
        <f>VLOOKUP($B25,'Rapport écrit 2e cycle'!$A$7:$F$105,2,FALSE)</f>
        <v>#N/A</v>
      </c>
      <c r="D25" s="13" t="e">
        <f>VLOOKUP($B25,'Rapport écrit 2e cycle'!$A$7:$F$105,3,FALSE)</f>
        <v>#N/A</v>
      </c>
      <c r="E25" s="35" t="e">
        <f>VLOOKUP($B25,'Rapport écrit 2e cycle'!$A$7:$F$105,4,FALSE)</f>
        <v>#N/A</v>
      </c>
      <c r="F25" s="88"/>
      <c r="G25" s="87"/>
      <c r="H25" s="20">
        <f t="shared" si="1"/>
        <v>0</v>
      </c>
      <c r="I25" s="88"/>
      <c r="J25" s="87"/>
      <c r="K25" s="20">
        <f t="shared" si="2"/>
        <v>0</v>
      </c>
      <c r="L25" s="33">
        <f t="shared" si="3"/>
        <v>0</v>
      </c>
      <c r="M25" s="36" t="e">
        <f>VLOOKUP($B25,'Rapport écrit 2e cycle'!$A$7:$F$105,6,FALSE)</f>
        <v>#N/A</v>
      </c>
      <c r="N25" s="89"/>
      <c r="O25" s="36">
        <f t="shared" si="4"/>
        <v>0</v>
      </c>
    </row>
    <row r="26" spans="1:26" x14ac:dyDescent="0.25">
      <c r="A26" s="33">
        <f t="shared" si="0"/>
        <v>0</v>
      </c>
      <c r="B26" s="34">
        <f>'Rapport écrit 2e cycle'!A21</f>
        <v>0</v>
      </c>
      <c r="C26" s="13" t="e">
        <f>VLOOKUP($B26,'Rapport écrit 2e cycle'!$A$7:$F$105,2,FALSE)</f>
        <v>#N/A</v>
      </c>
      <c r="D26" s="13" t="e">
        <f>VLOOKUP($B26,'Rapport écrit 2e cycle'!$A$7:$F$105,3,FALSE)</f>
        <v>#N/A</v>
      </c>
      <c r="E26" s="35" t="e">
        <f>VLOOKUP($B26,'Rapport écrit 2e cycle'!$A$7:$F$105,4,FALSE)</f>
        <v>#N/A</v>
      </c>
      <c r="F26" s="88"/>
      <c r="G26" s="87"/>
      <c r="H26" s="20">
        <f t="shared" si="1"/>
        <v>0</v>
      </c>
      <c r="I26" s="88"/>
      <c r="J26" s="87"/>
      <c r="K26" s="20">
        <f t="shared" si="2"/>
        <v>0</v>
      </c>
      <c r="L26" s="33">
        <f t="shared" si="3"/>
        <v>0</v>
      </c>
      <c r="M26" s="36" t="e">
        <f>VLOOKUP($B26,'Rapport écrit 2e cycle'!$A$7:$F$105,6,FALSE)</f>
        <v>#N/A</v>
      </c>
      <c r="N26" s="89"/>
      <c r="O26" s="36">
        <f t="shared" si="4"/>
        <v>0</v>
      </c>
    </row>
    <row r="27" spans="1:26" x14ac:dyDescent="0.25">
      <c r="A27" s="33">
        <f t="shared" si="0"/>
        <v>0</v>
      </c>
      <c r="B27" s="34">
        <f>'Rapport écrit 2e cycle'!A22</f>
        <v>0</v>
      </c>
      <c r="C27" s="13" t="e">
        <f>VLOOKUP($B27,'Rapport écrit 2e cycle'!$A$7:$F$105,2,FALSE)</f>
        <v>#N/A</v>
      </c>
      <c r="D27" s="13" t="e">
        <f>VLOOKUP($B27,'Rapport écrit 2e cycle'!$A$7:$F$105,3,FALSE)</f>
        <v>#N/A</v>
      </c>
      <c r="E27" s="35" t="e">
        <f>VLOOKUP($B27,'Rapport écrit 2e cycle'!$A$7:$F$105,4,FALSE)</f>
        <v>#N/A</v>
      </c>
      <c r="F27" s="88"/>
      <c r="G27" s="87"/>
      <c r="H27" s="20">
        <f t="shared" si="1"/>
        <v>0</v>
      </c>
      <c r="I27" s="88"/>
      <c r="J27" s="87"/>
      <c r="K27" s="20">
        <f t="shared" si="2"/>
        <v>0</v>
      </c>
      <c r="L27" s="33">
        <f t="shared" si="3"/>
        <v>0</v>
      </c>
      <c r="M27" s="36" t="e">
        <f>VLOOKUP($B27,'Rapport écrit 2e cycle'!$A$7:$F$105,6,FALSE)</f>
        <v>#N/A</v>
      </c>
      <c r="N27" s="89"/>
      <c r="O27" s="36">
        <f t="shared" si="4"/>
        <v>0</v>
      </c>
    </row>
    <row r="28" spans="1:26" x14ac:dyDescent="0.25">
      <c r="A28" s="33">
        <f t="shared" si="0"/>
        <v>0</v>
      </c>
      <c r="B28" s="34">
        <f>'Rapport écrit 2e cycle'!A23</f>
        <v>0</v>
      </c>
      <c r="C28" s="13" t="e">
        <f>VLOOKUP($B28,'Rapport écrit 2e cycle'!$A$7:$F$105,2,FALSE)</f>
        <v>#N/A</v>
      </c>
      <c r="D28" s="13" t="e">
        <f>VLOOKUP($B28,'Rapport écrit 2e cycle'!$A$7:$F$105,3,FALSE)</f>
        <v>#N/A</v>
      </c>
      <c r="E28" s="35" t="e">
        <f>VLOOKUP($B28,'Rapport écrit 2e cycle'!$A$7:$F$105,4,FALSE)</f>
        <v>#N/A</v>
      </c>
      <c r="F28" s="88"/>
      <c r="G28" s="87"/>
      <c r="H28" s="20">
        <f t="shared" si="1"/>
        <v>0</v>
      </c>
      <c r="I28" s="88"/>
      <c r="J28" s="87"/>
      <c r="K28" s="20">
        <f t="shared" si="2"/>
        <v>0</v>
      </c>
      <c r="L28" s="33">
        <f t="shared" si="3"/>
        <v>0</v>
      </c>
      <c r="M28" s="36" t="e">
        <f>VLOOKUP($B28,'Rapport écrit 2e cycle'!$A$7:$F$105,6,FALSE)</f>
        <v>#N/A</v>
      </c>
      <c r="N28" s="89"/>
      <c r="O28" s="36">
        <f t="shared" si="4"/>
        <v>0</v>
      </c>
    </row>
    <row r="29" spans="1:26" x14ac:dyDescent="0.25">
      <c r="A29" s="33">
        <f t="shared" si="0"/>
        <v>0</v>
      </c>
      <c r="B29" s="34">
        <f>'Rapport écrit 2e cycle'!A24</f>
        <v>0</v>
      </c>
      <c r="C29" s="13" t="e">
        <f>VLOOKUP($B29,'Rapport écrit 2e cycle'!$A$7:$F$105,2,FALSE)</f>
        <v>#N/A</v>
      </c>
      <c r="D29" s="13" t="e">
        <f>VLOOKUP($B29,'Rapport écrit 2e cycle'!$A$7:$F$105,3,FALSE)</f>
        <v>#N/A</v>
      </c>
      <c r="E29" s="35" t="e">
        <f>VLOOKUP($B29,'Rapport écrit 2e cycle'!$A$7:$F$105,4,FALSE)</f>
        <v>#N/A</v>
      </c>
      <c r="F29" s="88"/>
      <c r="G29" s="87"/>
      <c r="H29" s="20">
        <f t="shared" si="1"/>
        <v>0</v>
      </c>
      <c r="I29" s="88"/>
      <c r="J29" s="87"/>
      <c r="K29" s="20">
        <f t="shared" si="2"/>
        <v>0</v>
      </c>
      <c r="L29" s="33">
        <f t="shared" si="3"/>
        <v>0</v>
      </c>
      <c r="M29" s="36" t="e">
        <f>VLOOKUP($B29,'Rapport écrit 2e cycle'!$A$7:$F$105,6,FALSE)</f>
        <v>#N/A</v>
      </c>
      <c r="N29" s="89"/>
      <c r="O29" s="36">
        <f t="shared" si="4"/>
        <v>0</v>
      </c>
    </row>
    <row r="30" spans="1:26" x14ac:dyDescent="0.25">
      <c r="A30" s="33">
        <f t="shared" si="0"/>
        <v>0</v>
      </c>
      <c r="B30" s="34">
        <f>'Rapport écrit 2e cycle'!A25</f>
        <v>0</v>
      </c>
      <c r="C30" s="13" t="e">
        <f>VLOOKUP($B30,'Rapport écrit 2e cycle'!$A$7:$F$105,2,FALSE)</f>
        <v>#N/A</v>
      </c>
      <c r="D30" s="13" t="e">
        <f>VLOOKUP($B30,'Rapport écrit 2e cycle'!$A$7:$F$105,3,FALSE)</f>
        <v>#N/A</v>
      </c>
      <c r="E30" s="35" t="e">
        <f>VLOOKUP($B30,'Rapport écrit 2e cycle'!$A$7:$F$105,4,FALSE)</f>
        <v>#N/A</v>
      </c>
      <c r="F30" s="88"/>
      <c r="G30" s="87"/>
      <c r="H30" s="20">
        <f t="shared" si="1"/>
        <v>0</v>
      </c>
      <c r="I30" s="88"/>
      <c r="J30" s="87"/>
      <c r="K30" s="20">
        <f t="shared" si="2"/>
        <v>0</v>
      </c>
      <c r="L30" s="33">
        <f t="shared" si="3"/>
        <v>0</v>
      </c>
      <c r="M30" s="36" t="e">
        <f>VLOOKUP($B30,'Rapport écrit 2e cycle'!$A$7:$F$105,6,FALSE)</f>
        <v>#N/A</v>
      </c>
      <c r="N30" s="89"/>
      <c r="O30" s="36">
        <f t="shared" si="4"/>
        <v>0</v>
      </c>
    </row>
    <row r="31" spans="1:26" x14ac:dyDescent="0.25">
      <c r="A31" s="33">
        <f t="shared" si="0"/>
        <v>0</v>
      </c>
      <c r="B31" s="34">
        <f>'Rapport écrit 2e cycle'!A26</f>
        <v>0</v>
      </c>
      <c r="C31" s="13" t="e">
        <f>VLOOKUP($B31,'Rapport écrit 2e cycle'!$A$7:$F$105,2,FALSE)</f>
        <v>#N/A</v>
      </c>
      <c r="D31" s="13" t="e">
        <f>VLOOKUP($B31,'Rapport écrit 2e cycle'!$A$7:$F$105,3,FALSE)</f>
        <v>#N/A</v>
      </c>
      <c r="E31" s="35" t="e">
        <f>VLOOKUP($B31,'Rapport écrit 2e cycle'!$A$7:$F$105,4,FALSE)</f>
        <v>#N/A</v>
      </c>
      <c r="F31" s="88"/>
      <c r="G31" s="87"/>
      <c r="H31" s="20">
        <f t="shared" si="1"/>
        <v>0</v>
      </c>
      <c r="I31" s="88"/>
      <c r="J31" s="87"/>
      <c r="K31" s="20">
        <f t="shared" si="2"/>
        <v>0</v>
      </c>
      <c r="L31" s="33">
        <f t="shared" si="3"/>
        <v>0</v>
      </c>
      <c r="M31" s="36" t="e">
        <f>VLOOKUP($B31,'Rapport écrit 2e cycle'!$A$7:$F$105,6,FALSE)</f>
        <v>#N/A</v>
      </c>
      <c r="N31" s="89"/>
      <c r="O31" s="36">
        <f t="shared" si="4"/>
        <v>0</v>
      </c>
    </row>
    <row r="32" spans="1:26" x14ac:dyDescent="0.25">
      <c r="A32" s="33">
        <f t="shared" si="0"/>
        <v>0</v>
      </c>
      <c r="B32" s="34">
        <f>'Rapport écrit 2e cycle'!A27</f>
        <v>0</v>
      </c>
      <c r="C32" s="13" t="e">
        <f>VLOOKUP($B32,'Rapport écrit 2e cycle'!$A$7:$F$105,2,FALSE)</f>
        <v>#N/A</v>
      </c>
      <c r="D32" s="13" t="e">
        <f>VLOOKUP($B32,'Rapport écrit 2e cycle'!$A$7:$F$105,3,FALSE)</f>
        <v>#N/A</v>
      </c>
      <c r="E32" s="35" t="e">
        <f>VLOOKUP($B32,'Rapport écrit 2e cycle'!$A$7:$F$105,4,FALSE)</f>
        <v>#N/A</v>
      </c>
      <c r="F32" s="88"/>
      <c r="G32" s="87"/>
      <c r="H32" s="20">
        <f t="shared" si="1"/>
        <v>0</v>
      </c>
      <c r="I32" s="88"/>
      <c r="J32" s="87"/>
      <c r="K32" s="20">
        <f t="shared" si="2"/>
        <v>0</v>
      </c>
      <c r="L32" s="33">
        <f t="shared" si="3"/>
        <v>0</v>
      </c>
      <c r="M32" s="36" t="e">
        <f>VLOOKUP($B32,'Rapport écrit 2e cycle'!$A$7:$F$105,6,FALSE)</f>
        <v>#N/A</v>
      </c>
      <c r="N32" s="89"/>
      <c r="O32" s="36">
        <f t="shared" si="4"/>
        <v>0</v>
      </c>
    </row>
    <row r="33" spans="1:15" x14ac:dyDescent="0.25">
      <c r="A33" s="33">
        <f t="shared" si="0"/>
        <v>0</v>
      </c>
      <c r="B33" s="34">
        <f>'Rapport écrit 2e cycle'!A28</f>
        <v>0</v>
      </c>
      <c r="C33" s="13" t="e">
        <f>VLOOKUP($B33,'Rapport écrit 2e cycle'!$A$7:$F$105,2,FALSE)</f>
        <v>#N/A</v>
      </c>
      <c r="D33" s="13" t="e">
        <f>VLOOKUP($B33,'Rapport écrit 2e cycle'!$A$7:$F$105,3,FALSE)</f>
        <v>#N/A</v>
      </c>
      <c r="E33" s="35" t="e">
        <f>VLOOKUP($B33,'Rapport écrit 2e cycle'!$A$7:$F$105,4,FALSE)</f>
        <v>#N/A</v>
      </c>
      <c r="F33" s="88"/>
      <c r="G33" s="87"/>
      <c r="H33" s="20">
        <f t="shared" si="1"/>
        <v>0</v>
      </c>
      <c r="I33" s="88"/>
      <c r="J33" s="87"/>
      <c r="K33" s="20">
        <f t="shared" si="2"/>
        <v>0</v>
      </c>
      <c r="L33" s="33">
        <f t="shared" si="3"/>
        <v>0</v>
      </c>
      <c r="M33" s="36" t="e">
        <f>VLOOKUP($B33,'Rapport écrit 2e cycle'!$A$7:$F$105,6,FALSE)</f>
        <v>#N/A</v>
      </c>
      <c r="N33" s="89"/>
      <c r="O33" s="36">
        <f t="shared" si="4"/>
        <v>0</v>
      </c>
    </row>
    <row r="34" spans="1:15" x14ac:dyDescent="0.25">
      <c r="A34" s="33">
        <f t="shared" si="0"/>
        <v>0</v>
      </c>
      <c r="B34" s="34">
        <f>'Rapport écrit 2e cycle'!A29</f>
        <v>0</v>
      </c>
      <c r="C34" s="13" t="e">
        <f>VLOOKUP($B34,'Rapport écrit 2e cycle'!$A$7:$F$105,2,FALSE)</f>
        <v>#N/A</v>
      </c>
      <c r="D34" s="13" t="e">
        <f>VLOOKUP($B34,'Rapport écrit 2e cycle'!$A$7:$F$105,3,FALSE)</f>
        <v>#N/A</v>
      </c>
      <c r="E34" s="35" t="e">
        <f>VLOOKUP($B34,'Rapport écrit 2e cycle'!$A$7:$F$105,4,FALSE)</f>
        <v>#N/A</v>
      </c>
      <c r="F34" s="88"/>
      <c r="G34" s="87"/>
      <c r="H34" s="20">
        <f t="shared" si="1"/>
        <v>0</v>
      </c>
      <c r="I34" s="88"/>
      <c r="J34" s="87"/>
      <c r="K34" s="20">
        <f t="shared" si="2"/>
        <v>0</v>
      </c>
      <c r="L34" s="33">
        <f t="shared" si="3"/>
        <v>0</v>
      </c>
      <c r="M34" s="36" t="e">
        <f>VLOOKUP($B34,'Rapport écrit 2e cycle'!$A$7:$F$105,6,FALSE)</f>
        <v>#N/A</v>
      </c>
      <c r="N34" s="89"/>
      <c r="O34" s="36">
        <f t="shared" si="4"/>
        <v>0</v>
      </c>
    </row>
    <row r="35" spans="1:15" x14ac:dyDescent="0.25">
      <c r="A35" s="33">
        <f t="shared" si="0"/>
        <v>0</v>
      </c>
      <c r="B35" s="34">
        <f>'Rapport écrit 2e cycle'!A30</f>
        <v>0</v>
      </c>
      <c r="C35" s="13" t="e">
        <f>VLOOKUP($B35,'Rapport écrit 2e cycle'!$A$7:$F$105,2,FALSE)</f>
        <v>#N/A</v>
      </c>
      <c r="D35" s="13" t="e">
        <f>VLOOKUP($B35,'Rapport écrit 2e cycle'!$A$7:$F$105,3,FALSE)</f>
        <v>#N/A</v>
      </c>
      <c r="E35" s="35" t="e">
        <f>VLOOKUP($B35,'Rapport écrit 2e cycle'!$A$7:$F$105,4,FALSE)</f>
        <v>#N/A</v>
      </c>
      <c r="F35" s="88"/>
      <c r="G35" s="87"/>
      <c r="H35" s="20">
        <f t="shared" si="1"/>
        <v>0</v>
      </c>
      <c r="I35" s="88"/>
      <c r="J35" s="87"/>
      <c r="K35" s="20">
        <f t="shared" si="2"/>
        <v>0</v>
      </c>
      <c r="L35" s="33">
        <f t="shared" si="3"/>
        <v>0</v>
      </c>
      <c r="M35" s="36" t="e">
        <f>VLOOKUP($B35,'Rapport écrit 2e cycle'!$A$7:$F$105,6,FALSE)</f>
        <v>#N/A</v>
      </c>
      <c r="N35" s="89"/>
      <c r="O35" s="36">
        <f t="shared" si="4"/>
        <v>0</v>
      </c>
    </row>
    <row r="36" spans="1:15" x14ac:dyDescent="0.25">
      <c r="A36" s="33">
        <f t="shared" si="0"/>
        <v>0</v>
      </c>
      <c r="B36" s="34">
        <f>'Rapport écrit 2e cycle'!A31</f>
        <v>0</v>
      </c>
      <c r="C36" s="13" t="e">
        <f>VLOOKUP($B36,'Rapport écrit 2e cycle'!$A$7:$F$105,2,FALSE)</f>
        <v>#N/A</v>
      </c>
      <c r="D36" s="13" t="e">
        <f>VLOOKUP($B36,'Rapport écrit 2e cycle'!$A$7:$F$105,3,FALSE)</f>
        <v>#N/A</v>
      </c>
      <c r="E36" s="35" t="e">
        <f>VLOOKUP($B36,'Rapport écrit 2e cycle'!$A$7:$F$105,4,FALSE)</f>
        <v>#N/A</v>
      </c>
      <c r="F36" s="88"/>
      <c r="G36" s="87"/>
      <c r="H36" s="20">
        <f t="shared" si="1"/>
        <v>0</v>
      </c>
      <c r="I36" s="88"/>
      <c r="J36" s="87"/>
      <c r="K36" s="20">
        <f t="shared" si="2"/>
        <v>0</v>
      </c>
      <c r="L36" s="33">
        <f t="shared" si="3"/>
        <v>0</v>
      </c>
      <c r="M36" s="36" t="e">
        <f>VLOOKUP($B36,'Rapport écrit 2e cycle'!$A$7:$F$105,6,FALSE)</f>
        <v>#N/A</v>
      </c>
      <c r="N36" s="89"/>
      <c r="O36" s="36">
        <f t="shared" si="4"/>
        <v>0</v>
      </c>
    </row>
    <row r="37" spans="1:15" x14ac:dyDescent="0.25">
      <c r="A37" s="33">
        <f t="shared" si="0"/>
        <v>0</v>
      </c>
      <c r="B37" s="34">
        <f>'Rapport écrit 2e cycle'!A32</f>
        <v>0</v>
      </c>
      <c r="C37" s="13" t="e">
        <f>VLOOKUP($B37,'Rapport écrit 2e cycle'!$A$7:$F$105,2,FALSE)</f>
        <v>#N/A</v>
      </c>
      <c r="D37" s="13" t="e">
        <f>VLOOKUP($B37,'Rapport écrit 2e cycle'!$A$7:$F$105,3,FALSE)</f>
        <v>#N/A</v>
      </c>
      <c r="E37" s="35" t="e">
        <f>VLOOKUP($B37,'Rapport écrit 2e cycle'!$A$7:$F$105,4,FALSE)</f>
        <v>#N/A</v>
      </c>
      <c r="F37" s="88"/>
      <c r="G37" s="87"/>
      <c r="H37" s="20">
        <f t="shared" si="1"/>
        <v>0</v>
      </c>
      <c r="I37" s="88"/>
      <c r="J37" s="87"/>
      <c r="K37" s="20">
        <f t="shared" si="2"/>
        <v>0</v>
      </c>
      <c r="L37" s="33">
        <f t="shared" si="3"/>
        <v>0</v>
      </c>
      <c r="M37" s="36" t="e">
        <f>VLOOKUP($B37,'Rapport écrit 2e cycle'!$A$7:$F$105,6,FALSE)</f>
        <v>#N/A</v>
      </c>
      <c r="N37" s="89"/>
      <c r="O37" s="36">
        <f t="shared" si="4"/>
        <v>0</v>
      </c>
    </row>
    <row r="38" spans="1:15" x14ac:dyDescent="0.25">
      <c r="A38" s="33">
        <f t="shared" si="0"/>
        <v>0</v>
      </c>
      <c r="B38" s="34">
        <f>'Rapport écrit 2e cycle'!A33</f>
        <v>0</v>
      </c>
      <c r="C38" s="13" t="e">
        <f>VLOOKUP($B38,'Rapport écrit 2e cycle'!$A$7:$F$105,2,FALSE)</f>
        <v>#N/A</v>
      </c>
      <c r="D38" s="13" t="e">
        <f>VLOOKUP($B38,'Rapport écrit 2e cycle'!$A$7:$F$105,3,FALSE)</f>
        <v>#N/A</v>
      </c>
      <c r="E38" s="35" t="e">
        <f>VLOOKUP($B38,'Rapport écrit 2e cycle'!$A$7:$F$105,4,FALSE)</f>
        <v>#N/A</v>
      </c>
      <c r="F38" s="88"/>
      <c r="G38" s="87"/>
      <c r="H38" s="20">
        <f t="shared" si="1"/>
        <v>0</v>
      </c>
      <c r="I38" s="88"/>
      <c r="J38" s="87"/>
      <c r="K38" s="20">
        <f t="shared" si="2"/>
        <v>0</v>
      </c>
      <c r="L38" s="33">
        <f t="shared" si="3"/>
        <v>0</v>
      </c>
      <c r="M38" s="36" t="e">
        <f>VLOOKUP($B38,'Rapport écrit 2e cycle'!$A$7:$F$105,6,FALSE)</f>
        <v>#N/A</v>
      </c>
      <c r="N38" s="89"/>
      <c r="O38" s="36">
        <f t="shared" si="4"/>
        <v>0</v>
      </c>
    </row>
    <row r="39" spans="1:15" x14ac:dyDescent="0.25">
      <c r="A39" s="33">
        <f t="shared" si="0"/>
        <v>0</v>
      </c>
      <c r="B39" s="34">
        <f>'Rapport écrit 2e cycle'!A34</f>
        <v>0</v>
      </c>
      <c r="C39" s="13" t="e">
        <f>VLOOKUP($B39,'Rapport écrit 2e cycle'!$A$7:$F$105,2,FALSE)</f>
        <v>#N/A</v>
      </c>
      <c r="D39" s="13" t="e">
        <f>VLOOKUP($B39,'Rapport écrit 2e cycle'!$A$7:$F$105,3,FALSE)</f>
        <v>#N/A</v>
      </c>
      <c r="E39" s="35" t="e">
        <f>VLOOKUP($B39,'Rapport écrit 2e cycle'!$A$7:$F$105,4,FALSE)</f>
        <v>#N/A</v>
      </c>
      <c r="F39" s="88"/>
      <c r="G39" s="87"/>
      <c r="H39" s="20">
        <f t="shared" si="1"/>
        <v>0</v>
      </c>
      <c r="I39" s="88"/>
      <c r="J39" s="87"/>
      <c r="K39" s="20">
        <f t="shared" si="2"/>
        <v>0</v>
      </c>
      <c r="L39" s="33">
        <f t="shared" si="3"/>
        <v>0</v>
      </c>
      <c r="M39" s="36" t="e">
        <f>VLOOKUP($B39,'Rapport écrit 2e cycle'!$A$7:$F$105,6,FALSE)</f>
        <v>#N/A</v>
      </c>
      <c r="N39" s="89"/>
      <c r="O39" s="36">
        <f t="shared" si="4"/>
        <v>0</v>
      </c>
    </row>
    <row r="40" spans="1:15" x14ac:dyDescent="0.25">
      <c r="A40" s="33">
        <f t="shared" si="0"/>
        <v>0</v>
      </c>
      <c r="B40" s="34">
        <f>'Rapport écrit 2e cycle'!A35</f>
        <v>0</v>
      </c>
      <c r="C40" s="13" t="e">
        <f>VLOOKUP($B40,'Rapport écrit 2e cycle'!$A$7:$F$105,2,FALSE)</f>
        <v>#N/A</v>
      </c>
      <c r="D40" s="13" t="e">
        <f>VLOOKUP($B40,'Rapport écrit 2e cycle'!$A$7:$F$105,3,FALSE)</f>
        <v>#N/A</v>
      </c>
      <c r="E40" s="35" t="e">
        <f>VLOOKUP($B40,'Rapport écrit 2e cycle'!$A$7:$F$105,4,FALSE)</f>
        <v>#N/A</v>
      </c>
      <c r="F40" s="88"/>
      <c r="G40" s="87"/>
      <c r="H40" s="20">
        <f t="shared" si="1"/>
        <v>0</v>
      </c>
      <c r="I40" s="88"/>
      <c r="J40" s="87"/>
      <c r="K40" s="20">
        <f t="shared" si="2"/>
        <v>0</v>
      </c>
      <c r="L40" s="33">
        <f t="shared" si="3"/>
        <v>0</v>
      </c>
      <c r="M40" s="36" t="e">
        <f>VLOOKUP($B40,'Rapport écrit 2e cycle'!$A$7:$F$105,6,FALSE)</f>
        <v>#N/A</v>
      </c>
      <c r="N40" s="89"/>
      <c r="O40" s="36">
        <f t="shared" si="4"/>
        <v>0</v>
      </c>
    </row>
    <row r="41" spans="1:15" x14ac:dyDescent="0.25">
      <c r="A41" s="33">
        <f t="shared" si="0"/>
        <v>0</v>
      </c>
      <c r="B41" s="34">
        <f>'Rapport écrit 2e cycle'!A36</f>
        <v>0</v>
      </c>
      <c r="C41" s="13" t="e">
        <f>VLOOKUP($B41,'Rapport écrit 2e cycle'!$A$7:$F$105,2,FALSE)</f>
        <v>#N/A</v>
      </c>
      <c r="D41" s="13" t="e">
        <f>VLOOKUP($B41,'Rapport écrit 2e cycle'!$A$7:$F$105,3,FALSE)</f>
        <v>#N/A</v>
      </c>
      <c r="E41" s="35" t="e">
        <f>VLOOKUP($B41,'Rapport écrit 2e cycle'!$A$7:$F$105,4,FALSE)</f>
        <v>#N/A</v>
      </c>
      <c r="F41" s="88"/>
      <c r="G41" s="87"/>
      <c r="H41" s="20">
        <f t="shared" si="1"/>
        <v>0</v>
      </c>
      <c r="I41" s="88"/>
      <c r="J41" s="87"/>
      <c r="K41" s="20">
        <f t="shared" si="2"/>
        <v>0</v>
      </c>
      <c r="L41" s="33">
        <f t="shared" si="3"/>
        <v>0</v>
      </c>
      <c r="M41" s="36" t="e">
        <f>VLOOKUP($B41,'Rapport écrit 2e cycle'!$A$7:$F$105,6,FALSE)</f>
        <v>#N/A</v>
      </c>
      <c r="N41" s="89"/>
      <c r="O41" s="36">
        <f t="shared" si="4"/>
        <v>0</v>
      </c>
    </row>
    <row r="42" spans="1:15" x14ac:dyDescent="0.25">
      <c r="B42" s="34">
        <f>'Rapport écrit 2e cycle'!A37</f>
        <v>0</v>
      </c>
      <c r="C42" s="13" t="e">
        <f>VLOOKUP($B42,'Rapport écrit 2e cycle'!$A$7:$F$105,2,FALSE)</f>
        <v>#N/A</v>
      </c>
      <c r="D42" s="13" t="e">
        <f>VLOOKUP($B42,'Rapport écrit 2e cycle'!$A$7:$F$105,3,FALSE)</f>
        <v>#N/A</v>
      </c>
      <c r="E42" s="35" t="e">
        <f>VLOOKUP($B42,'Rapport écrit 2e cycle'!$A$7:$F$105,4,FALSE)</f>
        <v>#N/A</v>
      </c>
      <c r="F42" s="88"/>
      <c r="G42" s="87"/>
      <c r="H42" s="20">
        <f t="shared" si="1"/>
        <v>0</v>
      </c>
      <c r="I42" s="88"/>
      <c r="J42" s="87"/>
      <c r="K42" s="20">
        <f t="shared" si="2"/>
        <v>0</v>
      </c>
      <c r="L42" s="33">
        <f t="shared" si="3"/>
        <v>0</v>
      </c>
      <c r="M42" s="36" t="e">
        <f>VLOOKUP($B42,'Rapport écrit 2e cycle'!$A$7:$F$105,6,FALSE)</f>
        <v>#N/A</v>
      </c>
      <c r="N42" s="89"/>
      <c r="O42" s="36">
        <f t="shared" si="4"/>
        <v>0</v>
      </c>
    </row>
    <row r="43" spans="1:15" x14ac:dyDescent="0.25">
      <c r="B43" s="34">
        <f>'Rapport écrit 2e cycle'!A38</f>
        <v>0</v>
      </c>
      <c r="C43" s="13" t="e">
        <f>VLOOKUP($B43,'Rapport écrit 2e cycle'!$A$7:$F$105,2,FALSE)</f>
        <v>#N/A</v>
      </c>
      <c r="D43" s="13" t="e">
        <f>VLOOKUP($B43,'Rapport écrit 2e cycle'!$A$7:$F$105,3,FALSE)</f>
        <v>#N/A</v>
      </c>
      <c r="E43" s="35" t="e">
        <f>VLOOKUP($B43,'Rapport écrit 2e cycle'!$A$7:$F$105,4,FALSE)</f>
        <v>#N/A</v>
      </c>
      <c r="F43" s="88"/>
      <c r="G43" s="87"/>
      <c r="H43" s="20">
        <f t="shared" si="1"/>
        <v>0</v>
      </c>
      <c r="I43" s="88"/>
      <c r="J43" s="87"/>
      <c r="K43" s="20">
        <f t="shared" si="2"/>
        <v>0</v>
      </c>
      <c r="L43" s="33">
        <f t="shared" si="3"/>
        <v>0</v>
      </c>
      <c r="M43" s="36" t="e">
        <f>VLOOKUP($B43,'Rapport écrit 2e cycle'!$A$7:$F$105,6,FALSE)</f>
        <v>#N/A</v>
      </c>
      <c r="N43" s="89"/>
      <c r="O43" s="36">
        <f t="shared" si="4"/>
        <v>0</v>
      </c>
    </row>
    <row r="44" spans="1:15" x14ac:dyDescent="0.25">
      <c r="B44" s="34">
        <f>'Rapport écrit 2e cycle'!A39</f>
        <v>0</v>
      </c>
      <c r="C44" s="13" t="e">
        <f>VLOOKUP($B44,'Rapport écrit 2e cycle'!$A$7:$F$105,2,FALSE)</f>
        <v>#N/A</v>
      </c>
      <c r="D44" s="13" t="e">
        <f>VLOOKUP($B44,'Rapport écrit 2e cycle'!$A$7:$F$105,3,FALSE)</f>
        <v>#N/A</v>
      </c>
      <c r="E44" s="35" t="e">
        <f>VLOOKUP($B44,'Rapport écrit 2e cycle'!$A$7:$F$105,4,FALSE)</f>
        <v>#N/A</v>
      </c>
      <c r="F44" s="88"/>
      <c r="G44" s="87"/>
      <c r="H44" s="20">
        <f t="shared" si="1"/>
        <v>0</v>
      </c>
      <c r="I44" s="88"/>
      <c r="J44" s="87"/>
      <c r="K44" s="20">
        <f t="shared" si="2"/>
        <v>0</v>
      </c>
      <c r="L44" s="33">
        <f t="shared" si="3"/>
        <v>0</v>
      </c>
      <c r="M44" s="36" t="e">
        <f>VLOOKUP($B44,'Rapport écrit 2e cycle'!$A$7:$F$105,6,FALSE)</f>
        <v>#N/A</v>
      </c>
      <c r="N44" s="89"/>
      <c r="O44" s="36">
        <f t="shared" si="4"/>
        <v>0</v>
      </c>
    </row>
    <row r="45" spans="1:15" x14ac:dyDescent="0.25">
      <c r="B45" s="34">
        <f>'Rapport écrit 2e cycle'!A40</f>
        <v>0</v>
      </c>
      <c r="C45" s="13" t="e">
        <f>VLOOKUP($B45,'Rapport écrit 2e cycle'!$A$7:$F$105,2,FALSE)</f>
        <v>#N/A</v>
      </c>
      <c r="D45" s="13" t="e">
        <f>VLOOKUP($B45,'Rapport écrit 2e cycle'!$A$7:$F$105,3,FALSE)</f>
        <v>#N/A</v>
      </c>
      <c r="E45" s="35" t="e">
        <f>VLOOKUP($B45,'Rapport écrit 2e cycle'!$A$7:$F$105,4,FALSE)</f>
        <v>#N/A</v>
      </c>
      <c r="F45" s="88"/>
      <c r="G45" s="87"/>
      <c r="H45" s="20">
        <f t="shared" si="1"/>
        <v>0</v>
      </c>
      <c r="I45" s="88"/>
      <c r="J45" s="87"/>
      <c r="K45" s="20">
        <f t="shared" si="2"/>
        <v>0</v>
      </c>
      <c r="L45" s="33">
        <f t="shared" si="3"/>
        <v>0</v>
      </c>
      <c r="M45" s="36" t="e">
        <f>VLOOKUP($B45,'Rapport écrit 2e cycle'!$A$7:$F$105,6,FALSE)</f>
        <v>#N/A</v>
      </c>
      <c r="N45" s="89"/>
      <c r="O45" s="36">
        <f t="shared" si="4"/>
        <v>0</v>
      </c>
    </row>
    <row r="46" spans="1:15" x14ac:dyDescent="0.25">
      <c r="B46" s="34">
        <f>'Rapport écrit 2e cycle'!A41</f>
        <v>0</v>
      </c>
      <c r="C46" s="13" t="e">
        <f>VLOOKUP($B46,'Rapport écrit 2e cycle'!$A$7:$F$105,2,FALSE)</f>
        <v>#N/A</v>
      </c>
      <c r="D46" s="13" t="e">
        <f>VLOOKUP($B46,'Rapport écrit 2e cycle'!$A$7:$F$105,3,FALSE)</f>
        <v>#N/A</v>
      </c>
      <c r="E46" s="35" t="e">
        <f>VLOOKUP($B46,'Rapport écrit 2e cycle'!$A$7:$F$105,4,FALSE)</f>
        <v>#N/A</v>
      </c>
      <c r="F46" s="88"/>
      <c r="G46" s="87"/>
      <c r="H46" s="20">
        <f t="shared" si="1"/>
        <v>0</v>
      </c>
      <c r="I46" s="88"/>
      <c r="J46" s="87"/>
      <c r="K46" s="20">
        <f t="shared" si="2"/>
        <v>0</v>
      </c>
      <c r="L46" s="33">
        <f t="shared" si="3"/>
        <v>0</v>
      </c>
      <c r="M46" s="36" t="e">
        <f>VLOOKUP($B46,'Rapport écrit 2e cycle'!$A$7:$F$105,6,FALSE)</f>
        <v>#N/A</v>
      </c>
      <c r="N46" s="89"/>
      <c r="O46" s="36">
        <f t="shared" si="4"/>
        <v>0</v>
      </c>
    </row>
    <row r="47" spans="1:15" x14ac:dyDescent="0.25">
      <c r="B47" s="34">
        <f>'Rapport écrit 2e cycle'!A42</f>
        <v>0</v>
      </c>
      <c r="C47" s="13" t="e">
        <f>VLOOKUP($B47,'Rapport écrit 2e cycle'!$A$7:$F$105,2,FALSE)</f>
        <v>#N/A</v>
      </c>
      <c r="D47" s="13" t="e">
        <f>VLOOKUP($B47,'Rapport écrit 2e cycle'!$A$7:$F$105,3,FALSE)</f>
        <v>#N/A</v>
      </c>
      <c r="E47" s="35" t="e">
        <f>VLOOKUP($B47,'Rapport écrit 2e cycle'!$A$7:$F$105,4,FALSE)</f>
        <v>#N/A</v>
      </c>
      <c r="F47" s="88"/>
      <c r="G47" s="87"/>
      <c r="H47" s="20">
        <f t="shared" si="1"/>
        <v>0</v>
      </c>
      <c r="I47" s="88"/>
      <c r="J47" s="87"/>
      <c r="K47" s="20">
        <f t="shared" si="2"/>
        <v>0</v>
      </c>
      <c r="L47" s="33">
        <f t="shared" si="3"/>
        <v>0</v>
      </c>
      <c r="M47" s="36" t="e">
        <f>VLOOKUP($B47,'Rapport écrit 2e cycle'!$A$7:$F$105,6,FALSE)</f>
        <v>#N/A</v>
      </c>
      <c r="N47" s="89"/>
      <c r="O47" s="36">
        <f t="shared" si="4"/>
        <v>0</v>
      </c>
    </row>
    <row r="48" spans="1:15" x14ac:dyDescent="0.25">
      <c r="B48" s="34">
        <f>'Rapport écrit 2e cycle'!A43</f>
        <v>0</v>
      </c>
      <c r="C48" s="13" t="e">
        <f>VLOOKUP($B48,'Rapport écrit 2e cycle'!$A$7:$F$105,2,FALSE)</f>
        <v>#N/A</v>
      </c>
      <c r="D48" s="13" t="e">
        <f>VLOOKUP($B48,'Rapport écrit 2e cycle'!$A$7:$F$105,3,FALSE)</f>
        <v>#N/A</v>
      </c>
      <c r="E48" s="35" t="e">
        <f>VLOOKUP($B48,'Rapport écrit 2e cycle'!$A$7:$F$105,4,FALSE)</f>
        <v>#N/A</v>
      </c>
      <c r="F48" s="88"/>
      <c r="G48" s="87"/>
      <c r="H48" s="20">
        <f t="shared" si="1"/>
        <v>0</v>
      </c>
      <c r="I48" s="88"/>
      <c r="J48" s="87"/>
      <c r="K48" s="20">
        <f t="shared" si="2"/>
        <v>0</v>
      </c>
      <c r="L48" s="33">
        <f t="shared" si="3"/>
        <v>0</v>
      </c>
      <c r="M48" s="36" t="e">
        <f>VLOOKUP($B48,'Rapport écrit 2e cycle'!$A$7:$F$105,6,FALSE)</f>
        <v>#N/A</v>
      </c>
      <c r="N48" s="89"/>
      <c r="O48" s="36">
        <f t="shared" si="4"/>
        <v>0</v>
      </c>
    </row>
    <row r="49" spans="2:15" x14ac:dyDescent="0.25">
      <c r="B49" s="34">
        <f>'Rapport écrit 2e cycle'!A44</f>
        <v>0</v>
      </c>
      <c r="C49" s="13" t="e">
        <f>VLOOKUP($B49,'Rapport écrit 2e cycle'!$A$7:$F$105,2,FALSE)</f>
        <v>#N/A</v>
      </c>
      <c r="D49" s="13" t="e">
        <f>VLOOKUP($B49,'Rapport écrit 2e cycle'!$A$7:$F$105,3,FALSE)</f>
        <v>#N/A</v>
      </c>
      <c r="E49" s="35" t="e">
        <f>VLOOKUP($B49,'Rapport écrit 2e cycle'!$A$7:$F$105,4,FALSE)</f>
        <v>#N/A</v>
      </c>
      <c r="F49" s="88"/>
      <c r="G49" s="87"/>
      <c r="H49" s="20">
        <f t="shared" si="1"/>
        <v>0</v>
      </c>
      <c r="I49" s="88"/>
      <c r="J49" s="87"/>
      <c r="K49" s="20">
        <f t="shared" si="2"/>
        <v>0</v>
      </c>
      <c r="L49" s="33">
        <f t="shared" si="3"/>
        <v>0</v>
      </c>
      <c r="M49" s="36" t="e">
        <f>VLOOKUP($B49,'Rapport écrit 2e cycle'!$A$7:$F$105,6,FALSE)</f>
        <v>#N/A</v>
      </c>
      <c r="N49" s="89"/>
      <c r="O49" s="36">
        <f t="shared" si="4"/>
        <v>0</v>
      </c>
    </row>
    <row r="50" spans="2:15" x14ac:dyDescent="0.25">
      <c r="B50" s="34">
        <f>'Rapport écrit 2e cycle'!A45</f>
        <v>0</v>
      </c>
      <c r="C50" s="13" t="e">
        <f>VLOOKUP($B50,'Rapport écrit 2e cycle'!$A$7:$F$105,2,FALSE)</f>
        <v>#N/A</v>
      </c>
      <c r="D50" s="13" t="e">
        <f>VLOOKUP($B50,'Rapport écrit 2e cycle'!$A$7:$F$105,3,FALSE)</f>
        <v>#N/A</v>
      </c>
      <c r="E50" s="35" t="e">
        <f>VLOOKUP($B50,'Rapport écrit 2e cycle'!$A$7:$F$105,4,FALSE)</f>
        <v>#N/A</v>
      </c>
      <c r="F50" s="88"/>
      <c r="G50" s="87"/>
      <c r="H50" s="20">
        <f t="shared" si="1"/>
        <v>0</v>
      </c>
      <c r="I50" s="88"/>
      <c r="J50" s="87"/>
      <c r="K50" s="20">
        <f t="shared" si="2"/>
        <v>0</v>
      </c>
      <c r="L50" s="33">
        <f t="shared" si="3"/>
        <v>0</v>
      </c>
      <c r="M50" s="36" t="e">
        <f>VLOOKUP($B50,'Rapport écrit 2e cycle'!$A$7:$F$105,6,FALSE)</f>
        <v>#N/A</v>
      </c>
      <c r="N50" s="89"/>
      <c r="O50" s="36">
        <f t="shared" si="4"/>
        <v>0</v>
      </c>
    </row>
    <row r="51" spans="2:15" x14ac:dyDescent="0.25">
      <c r="B51" s="34">
        <f>'Rapport écrit 2e cycle'!A46</f>
        <v>0</v>
      </c>
      <c r="C51" s="13" t="e">
        <f>VLOOKUP($B51,'Rapport écrit 2e cycle'!$A$7:$F$105,2,FALSE)</f>
        <v>#N/A</v>
      </c>
      <c r="D51" s="13" t="e">
        <f>VLOOKUP($B51,'Rapport écrit 2e cycle'!$A$7:$F$105,3,FALSE)</f>
        <v>#N/A</v>
      </c>
      <c r="E51" s="35" t="e">
        <f>VLOOKUP($B51,'Rapport écrit 2e cycle'!$A$7:$F$105,4,FALSE)</f>
        <v>#N/A</v>
      </c>
      <c r="F51" s="88"/>
      <c r="G51" s="87"/>
      <c r="H51" s="20">
        <f t="shared" si="1"/>
        <v>0</v>
      </c>
      <c r="I51" s="88"/>
      <c r="J51" s="87"/>
      <c r="K51" s="20">
        <f t="shared" si="2"/>
        <v>0</v>
      </c>
      <c r="L51" s="33">
        <f t="shared" si="3"/>
        <v>0</v>
      </c>
      <c r="M51" s="36" t="e">
        <f>VLOOKUP($B51,'Rapport écrit 2e cycle'!$A$7:$F$105,6,FALSE)</f>
        <v>#N/A</v>
      </c>
      <c r="N51" s="89"/>
      <c r="O51" s="36">
        <f t="shared" si="4"/>
        <v>0</v>
      </c>
    </row>
    <row r="52" spans="2:15" x14ac:dyDescent="0.25">
      <c r="B52" s="34">
        <f>'Rapport écrit 2e cycle'!A47</f>
        <v>0</v>
      </c>
      <c r="C52" s="13" t="e">
        <f>VLOOKUP($B52,'Rapport écrit 2e cycle'!$A$7:$F$105,2,FALSE)</f>
        <v>#N/A</v>
      </c>
      <c r="D52" s="13" t="e">
        <f>VLOOKUP($B52,'Rapport écrit 2e cycle'!$A$7:$F$105,3,FALSE)</f>
        <v>#N/A</v>
      </c>
      <c r="E52" s="35" t="e">
        <f>VLOOKUP($B52,'Rapport écrit 2e cycle'!$A$7:$F$105,4,FALSE)</f>
        <v>#N/A</v>
      </c>
      <c r="F52" s="88"/>
      <c r="G52" s="87"/>
      <c r="H52" s="20">
        <f t="shared" si="1"/>
        <v>0</v>
      </c>
      <c r="I52" s="88"/>
      <c r="J52" s="87"/>
      <c r="K52" s="20">
        <f t="shared" si="2"/>
        <v>0</v>
      </c>
      <c r="L52" s="33">
        <f t="shared" si="3"/>
        <v>0</v>
      </c>
      <c r="M52" s="36" t="e">
        <f>VLOOKUP($B52,'Rapport écrit 2e cycle'!$A$7:$F$105,6,FALSE)</f>
        <v>#N/A</v>
      </c>
      <c r="N52" s="89"/>
      <c r="O52" s="36">
        <f t="shared" si="4"/>
        <v>0</v>
      </c>
    </row>
    <row r="53" spans="2:15" x14ac:dyDescent="0.25">
      <c r="B53" s="34">
        <f>'Rapport écrit 2e cycle'!A48</f>
        <v>0</v>
      </c>
      <c r="C53" s="13" t="e">
        <f>VLOOKUP($B53,'Rapport écrit 2e cycle'!$A$7:$F$105,2,FALSE)</f>
        <v>#N/A</v>
      </c>
      <c r="D53" s="13" t="e">
        <f>VLOOKUP($B53,'Rapport écrit 2e cycle'!$A$7:$F$105,3,FALSE)</f>
        <v>#N/A</v>
      </c>
      <c r="E53" s="35" t="e">
        <f>VLOOKUP($B53,'Rapport écrit 2e cycle'!$A$7:$F$105,4,FALSE)</f>
        <v>#N/A</v>
      </c>
      <c r="F53" s="88"/>
      <c r="G53" s="87"/>
      <c r="H53" s="20">
        <f t="shared" si="1"/>
        <v>0</v>
      </c>
      <c r="I53" s="88"/>
      <c r="J53" s="87"/>
      <c r="K53" s="20">
        <f t="shared" si="2"/>
        <v>0</v>
      </c>
      <c r="L53" s="33">
        <f t="shared" si="3"/>
        <v>0</v>
      </c>
      <c r="M53" s="36" t="e">
        <f>VLOOKUP($B53,'Rapport écrit 2e cycle'!$A$7:$F$105,6,FALSE)</f>
        <v>#N/A</v>
      </c>
      <c r="N53" s="89"/>
      <c r="O53" s="36">
        <f t="shared" si="4"/>
        <v>0</v>
      </c>
    </row>
    <row r="54" spans="2:15" x14ac:dyDescent="0.25">
      <c r="B54" s="34">
        <f>'Rapport écrit 2e cycle'!A49</f>
        <v>0</v>
      </c>
      <c r="C54" s="13" t="e">
        <f>VLOOKUP($B54,'Rapport écrit 2e cycle'!$A$7:$F$105,2,FALSE)</f>
        <v>#N/A</v>
      </c>
      <c r="D54" s="13" t="e">
        <f>VLOOKUP($B54,'Rapport écrit 2e cycle'!$A$7:$F$105,3,FALSE)</f>
        <v>#N/A</v>
      </c>
      <c r="E54" s="35" t="e">
        <f>VLOOKUP($B54,'Rapport écrit 2e cycle'!$A$7:$F$105,4,FALSE)</f>
        <v>#N/A</v>
      </c>
      <c r="F54" s="88"/>
      <c r="G54" s="87"/>
      <c r="H54" s="20">
        <f t="shared" si="1"/>
        <v>0</v>
      </c>
      <c r="I54" s="88"/>
      <c r="J54" s="87"/>
      <c r="K54" s="20">
        <f t="shared" si="2"/>
        <v>0</v>
      </c>
      <c r="L54" s="33">
        <f t="shared" si="3"/>
        <v>0</v>
      </c>
      <c r="M54" s="36" t="e">
        <f>VLOOKUP($B54,'Rapport écrit 2e cycle'!$A$7:$F$105,6,FALSE)</f>
        <v>#N/A</v>
      </c>
      <c r="N54" s="89"/>
      <c r="O54" s="36">
        <f t="shared" si="4"/>
        <v>0</v>
      </c>
    </row>
    <row r="55" spans="2:15" x14ac:dyDescent="0.25">
      <c r="B55" s="34">
        <f>'Rapport écrit 2e cycle'!A50</f>
        <v>0</v>
      </c>
      <c r="C55" s="13" t="e">
        <f>VLOOKUP($B55,'Rapport écrit 2e cycle'!$A$7:$F$105,2,FALSE)</f>
        <v>#N/A</v>
      </c>
      <c r="D55" s="13" t="e">
        <f>VLOOKUP($B55,'Rapport écrit 2e cycle'!$A$7:$F$105,3,FALSE)</f>
        <v>#N/A</v>
      </c>
      <c r="E55" s="35" t="e">
        <f>VLOOKUP($B55,'Rapport écrit 2e cycle'!$A$7:$F$105,4,FALSE)</f>
        <v>#N/A</v>
      </c>
      <c r="F55" s="88"/>
      <c r="G55" s="87"/>
      <c r="H55" s="20">
        <f t="shared" si="1"/>
        <v>0</v>
      </c>
      <c r="I55" s="88"/>
      <c r="J55" s="87"/>
      <c r="K55" s="20">
        <f t="shared" si="2"/>
        <v>0</v>
      </c>
      <c r="L55" s="33">
        <f t="shared" si="3"/>
        <v>0</v>
      </c>
      <c r="M55" s="36" t="e">
        <f>VLOOKUP($B55,'Rapport écrit 2e cycle'!$A$7:$F$105,6,FALSE)</f>
        <v>#N/A</v>
      </c>
      <c r="N55" s="89"/>
      <c r="O55" s="36">
        <f t="shared" si="4"/>
        <v>0</v>
      </c>
    </row>
    <row r="56" spans="2:15" x14ac:dyDescent="0.25">
      <c r="B56" s="34">
        <f>'Rapport écrit 2e cycle'!A51</f>
        <v>0</v>
      </c>
      <c r="C56" s="13" t="e">
        <f>VLOOKUP($B56,'Rapport écrit 2e cycle'!$A$7:$F$105,2,FALSE)</f>
        <v>#N/A</v>
      </c>
      <c r="D56" s="13" t="e">
        <f>VLOOKUP($B56,'Rapport écrit 2e cycle'!$A$7:$F$105,3,FALSE)</f>
        <v>#N/A</v>
      </c>
      <c r="E56" s="35" t="e">
        <f>VLOOKUP($B56,'Rapport écrit 2e cycle'!$A$7:$F$105,4,FALSE)</f>
        <v>#N/A</v>
      </c>
      <c r="F56" s="88"/>
      <c r="G56" s="87"/>
      <c r="H56" s="20">
        <f t="shared" si="1"/>
        <v>0</v>
      </c>
      <c r="I56" s="88"/>
      <c r="J56" s="87"/>
      <c r="K56" s="20">
        <f t="shared" si="2"/>
        <v>0</v>
      </c>
      <c r="L56" s="33">
        <f t="shared" si="3"/>
        <v>0</v>
      </c>
      <c r="M56" s="36" t="e">
        <f>VLOOKUP($B56,'Rapport écrit 2e cycle'!$A$7:$F$105,6,FALSE)</f>
        <v>#N/A</v>
      </c>
      <c r="N56" s="89"/>
      <c r="O56" s="36">
        <f t="shared" si="4"/>
        <v>0</v>
      </c>
    </row>
    <row r="57" spans="2:15" x14ac:dyDescent="0.25">
      <c r="B57" s="34">
        <f>'Rapport écrit 2e cycle'!A52</f>
        <v>0</v>
      </c>
      <c r="C57" s="13" t="e">
        <f>VLOOKUP($B57,'Rapport écrit 2e cycle'!$A$7:$F$105,2,FALSE)</f>
        <v>#N/A</v>
      </c>
      <c r="D57" s="13" t="e">
        <f>VLOOKUP($B57,'Rapport écrit 2e cycle'!$A$7:$F$105,3,FALSE)</f>
        <v>#N/A</v>
      </c>
      <c r="E57" s="35" t="e">
        <f>VLOOKUP($B57,'Rapport écrit 2e cycle'!$A$7:$F$105,4,FALSE)</f>
        <v>#N/A</v>
      </c>
      <c r="F57" s="88"/>
      <c r="G57" s="87"/>
      <c r="H57" s="20">
        <f t="shared" si="1"/>
        <v>0</v>
      </c>
      <c r="I57" s="88"/>
      <c r="J57" s="87"/>
      <c r="K57" s="20">
        <f t="shared" si="2"/>
        <v>0</v>
      </c>
      <c r="L57" s="33">
        <f t="shared" si="3"/>
        <v>0</v>
      </c>
      <c r="M57" s="36" t="e">
        <f>VLOOKUP($B57,'Rapport écrit 2e cycle'!$A$7:$F$105,6,FALSE)</f>
        <v>#N/A</v>
      </c>
      <c r="N57" s="89"/>
      <c r="O57" s="36">
        <f t="shared" si="4"/>
        <v>0</v>
      </c>
    </row>
    <row r="58" spans="2:15" x14ac:dyDescent="0.25">
      <c r="B58" s="34">
        <f>'Rapport écrit 2e cycle'!A53</f>
        <v>0</v>
      </c>
      <c r="C58" s="13" t="e">
        <f>VLOOKUP($B58,'Rapport écrit 2e cycle'!$A$7:$F$105,2,FALSE)</f>
        <v>#N/A</v>
      </c>
      <c r="D58" s="13" t="e">
        <f>VLOOKUP($B58,'Rapport écrit 2e cycle'!$A$7:$F$105,3,FALSE)</f>
        <v>#N/A</v>
      </c>
      <c r="E58" s="35" t="e">
        <f>VLOOKUP($B58,'Rapport écrit 2e cycle'!$A$7:$F$105,4,FALSE)</f>
        <v>#N/A</v>
      </c>
      <c r="F58" s="88"/>
      <c r="G58" s="87"/>
      <c r="H58" s="20">
        <f t="shared" si="1"/>
        <v>0</v>
      </c>
      <c r="I58" s="88"/>
      <c r="J58" s="87"/>
      <c r="K58" s="20">
        <f t="shared" si="2"/>
        <v>0</v>
      </c>
      <c r="L58" s="33">
        <f t="shared" si="3"/>
        <v>0</v>
      </c>
      <c r="M58" s="36" t="e">
        <f>VLOOKUP($B58,'Rapport écrit 2e cycle'!$A$7:$F$105,6,FALSE)</f>
        <v>#N/A</v>
      </c>
      <c r="N58" s="89"/>
      <c r="O58" s="36">
        <f t="shared" si="4"/>
        <v>0</v>
      </c>
    </row>
    <row r="59" spans="2:15" x14ac:dyDescent="0.25">
      <c r="B59" s="34">
        <f>'Rapport écrit 2e cycle'!A54</f>
        <v>0</v>
      </c>
      <c r="C59" s="13" t="e">
        <f>VLOOKUP($B59,'Rapport écrit 2e cycle'!$A$7:$F$105,2,FALSE)</f>
        <v>#N/A</v>
      </c>
      <c r="D59" s="13" t="e">
        <f>VLOOKUP($B59,'Rapport écrit 2e cycle'!$A$7:$F$105,3,FALSE)</f>
        <v>#N/A</v>
      </c>
      <c r="E59" s="35" t="e">
        <f>VLOOKUP($B59,'Rapport écrit 2e cycle'!$A$7:$F$105,4,FALSE)</f>
        <v>#N/A</v>
      </c>
      <c r="F59" s="88"/>
      <c r="G59" s="87"/>
      <c r="H59" s="20">
        <f t="shared" si="1"/>
        <v>0</v>
      </c>
      <c r="I59" s="88"/>
      <c r="J59" s="87"/>
      <c r="K59" s="20">
        <f t="shared" si="2"/>
        <v>0</v>
      </c>
      <c r="L59" s="33">
        <f t="shared" si="3"/>
        <v>0</v>
      </c>
      <c r="M59" s="36" t="e">
        <f>VLOOKUP($B59,'Rapport écrit 2e cycle'!$A$7:$F$105,6,FALSE)</f>
        <v>#N/A</v>
      </c>
      <c r="N59" s="89"/>
      <c r="O59" s="36">
        <f t="shared" si="4"/>
        <v>0</v>
      </c>
    </row>
    <row r="60" spans="2:15" x14ac:dyDescent="0.25">
      <c r="B60" s="34">
        <f>'Rapport écrit 2e cycle'!A55</f>
        <v>0</v>
      </c>
      <c r="C60" s="13" t="e">
        <f>VLOOKUP($B60,'Rapport écrit 2e cycle'!$A$7:$F$105,2,FALSE)</f>
        <v>#N/A</v>
      </c>
      <c r="D60" s="13" t="e">
        <f>VLOOKUP($B60,'Rapport écrit 2e cycle'!$A$7:$F$105,3,FALSE)</f>
        <v>#N/A</v>
      </c>
      <c r="E60" s="35" t="e">
        <f>VLOOKUP($B60,'Rapport écrit 2e cycle'!$A$7:$F$105,4,FALSE)</f>
        <v>#N/A</v>
      </c>
      <c r="F60" s="88"/>
      <c r="G60" s="87"/>
      <c r="H60" s="20">
        <f t="shared" si="1"/>
        <v>0</v>
      </c>
      <c r="I60" s="88"/>
      <c r="J60" s="87"/>
      <c r="K60" s="20">
        <f t="shared" si="2"/>
        <v>0</v>
      </c>
      <c r="L60" s="33">
        <f t="shared" si="3"/>
        <v>0</v>
      </c>
      <c r="M60" s="36" t="e">
        <f>VLOOKUP($B60,'Rapport écrit 2e cycle'!$A$7:$F$105,6,FALSE)</f>
        <v>#N/A</v>
      </c>
      <c r="N60" s="89"/>
      <c r="O60" s="36">
        <f t="shared" si="4"/>
        <v>0</v>
      </c>
    </row>
    <row r="61" spans="2:15" x14ac:dyDescent="0.25">
      <c r="B61" s="34">
        <f>'Rapport écrit 2e cycle'!A56</f>
        <v>0</v>
      </c>
      <c r="C61" s="13" t="e">
        <f>VLOOKUP($B61,'Rapport écrit 2e cycle'!$A$7:$F$105,2,FALSE)</f>
        <v>#N/A</v>
      </c>
      <c r="D61" s="13" t="e">
        <f>VLOOKUP($B61,'Rapport écrit 2e cycle'!$A$7:$F$105,3,FALSE)</f>
        <v>#N/A</v>
      </c>
      <c r="E61" s="35" t="e">
        <f>VLOOKUP($B61,'Rapport écrit 2e cycle'!$A$7:$F$105,4,FALSE)</f>
        <v>#N/A</v>
      </c>
      <c r="F61" s="88"/>
      <c r="G61" s="87"/>
      <c r="H61" s="20">
        <f t="shared" si="1"/>
        <v>0</v>
      </c>
      <c r="I61" s="88"/>
      <c r="J61" s="87"/>
      <c r="K61" s="20">
        <f t="shared" si="2"/>
        <v>0</v>
      </c>
      <c r="L61" s="33">
        <f t="shared" si="3"/>
        <v>0</v>
      </c>
      <c r="M61" s="36" t="e">
        <f>VLOOKUP($B61,'Rapport écrit 2e cycle'!$A$7:$F$105,6,FALSE)</f>
        <v>#N/A</v>
      </c>
      <c r="N61" s="89"/>
      <c r="O61" s="36">
        <f t="shared" si="4"/>
        <v>0</v>
      </c>
    </row>
  </sheetData>
  <sheetProtection algorithmName="SHA-512" hashValue="rm1/MsZe6tXRjKUBZCcmiQAvXxfjSYC1Z66RYZ7pUs8uE2pkhUPVZ3Ba47307St4HEWVtGbdBczjJBQO9tl7Kg==" saltValue="yd4onTmNc6FgraIcOEPnfg==" spinCount="100000" sheet="1" objects="1" scenarios="1"/>
  <mergeCells count="16">
    <mergeCell ref="I9:K9"/>
    <mergeCell ref="L9:L10"/>
    <mergeCell ref="N9:N10"/>
    <mergeCell ref="O9:O10"/>
    <mergeCell ref="A9:A10"/>
    <mergeCell ref="B9:B10"/>
    <mergeCell ref="C9:C10"/>
    <mergeCell ref="D9:D10"/>
    <mergeCell ref="E9:E10"/>
    <mergeCell ref="F9:H9"/>
    <mergeCell ref="B8:O8"/>
    <mergeCell ref="B1:O1"/>
    <mergeCell ref="B2:O2"/>
    <mergeCell ref="B3:O3"/>
    <mergeCell ref="B4:O4"/>
    <mergeCell ref="B6:O6"/>
  </mergeCells>
  <conditionalFormatting sqref="O12:O61">
    <cfRule type="duplicateValues" dxfId="1" priority="1"/>
  </conditionalFormatting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G54"/>
  <sheetViews>
    <sheetView workbookViewId="0">
      <selection activeCell="D5" sqref="D5"/>
    </sheetView>
  </sheetViews>
  <sheetFormatPr baseColWidth="10" defaultRowHeight="15" x14ac:dyDescent="0.25"/>
  <cols>
    <col min="2" max="2" width="11.7109375" customWidth="1"/>
    <col min="3" max="3" width="48.28515625" hidden="1" customWidth="1"/>
    <col min="4" max="4" width="97.5703125" customWidth="1"/>
    <col min="5" max="5" width="48.28515625" hidden="1" customWidth="1"/>
    <col min="6" max="6" width="17.5703125" customWidth="1"/>
  </cols>
  <sheetData>
    <row r="1" spans="1:7" ht="21" x14ac:dyDescent="0.25">
      <c r="A1" s="10"/>
      <c r="B1" s="113" t="s">
        <v>51</v>
      </c>
      <c r="C1" s="113"/>
      <c r="D1" s="113"/>
      <c r="E1" s="113"/>
      <c r="F1" s="113"/>
      <c r="G1" s="10"/>
    </row>
    <row r="2" spans="1:7" ht="24" thickBot="1" x14ac:dyDescent="0.3">
      <c r="A2" s="10"/>
      <c r="B2" s="114" t="s">
        <v>54</v>
      </c>
      <c r="C2" s="114"/>
      <c r="D2" s="114"/>
      <c r="E2" s="114"/>
      <c r="F2" s="114"/>
      <c r="G2" s="10"/>
    </row>
    <row r="3" spans="1:7" ht="15.75" thickBot="1" x14ac:dyDescent="0.3">
      <c r="B3" s="115" t="s">
        <v>73</v>
      </c>
      <c r="C3" s="116"/>
      <c r="D3" s="116"/>
      <c r="E3" s="116"/>
      <c r="F3" s="117"/>
    </row>
    <row r="4" spans="1:7" ht="38.25" thickBot="1" x14ac:dyDescent="0.3">
      <c r="A4" s="10"/>
      <c r="B4" s="60" t="s">
        <v>21</v>
      </c>
      <c r="C4" s="61" t="s">
        <v>0</v>
      </c>
      <c r="D4" s="61" t="s">
        <v>80</v>
      </c>
      <c r="E4" s="61" t="s">
        <v>19</v>
      </c>
      <c r="F4" s="62" t="s">
        <v>52</v>
      </c>
      <c r="G4" s="10"/>
    </row>
    <row r="5" spans="1:7" ht="18.75" x14ac:dyDescent="0.25">
      <c r="A5" s="10"/>
      <c r="B5" s="71">
        <f>'Pointage 2e cycle'!B12</f>
        <v>0</v>
      </c>
      <c r="C5" s="72" t="e">
        <f>VLOOKUP($B5,'Pointage 2e cycle'!$B$12:$O$100,2,FALSE)</f>
        <v>#N/A</v>
      </c>
      <c r="D5" s="72" t="e">
        <f>VLOOKUP($B5,'Pointage 2e cycle'!$B$12:$O$100,3,FALSE)</f>
        <v>#N/A</v>
      </c>
      <c r="E5" s="72" t="e">
        <f>VLOOKUP($B5,'Pointage 2e cycle'!$B$12:$O$100,4,FALSE)</f>
        <v>#N/A</v>
      </c>
      <c r="F5" s="73">
        <f>VLOOKUP($B5,'Pointage 2e cycle'!$B$12:$O$100,11,FALSE)</f>
        <v>0</v>
      </c>
      <c r="G5" s="10"/>
    </row>
    <row r="6" spans="1:7" ht="18.75" x14ac:dyDescent="0.25">
      <c r="A6" s="10"/>
      <c r="B6" s="74">
        <f>'Pointage 2e cycle'!B13</f>
        <v>0</v>
      </c>
      <c r="C6" s="75" t="e">
        <f>VLOOKUP($B6,'Pointage 2e cycle'!$B$12:$O$100,2,FALSE)</f>
        <v>#N/A</v>
      </c>
      <c r="D6" s="75" t="e">
        <f>VLOOKUP($B6,'Pointage 2e cycle'!$B$12:$O$100,3,FALSE)</f>
        <v>#N/A</v>
      </c>
      <c r="E6" s="75" t="e">
        <f>VLOOKUP($B6,'Pointage 2e cycle'!$B$12:$O$100,4,FALSE)</f>
        <v>#N/A</v>
      </c>
      <c r="F6" s="76">
        <f>VLOOKUP($B6,'Pointage 2e cycle'!$B$12:$O$100,11,FALSE)</f>
        <v>0</v>
      </c>
      <c r="G6" s="10"/>
    </row>
    <row r="7" spans="1:7" ht="18.75" x14ac:dyDescent="0.25">
      <c r="A7" s="10"/>
      <c r="B7" s="74">
        <f>'Pointage 2e cycle'!B14</f>
        <v>0</v>
      </c>
      <c r="C7" s="75" t="e">
        <f>VLOOKUP($B7,'Pointage 2e cycle'!$B$12:$O$100,2,FALSE)</f>
        <v>#N/A</v>
      </c>
      <c r="D7" s="75" t="e">
        <f>VLOOKUP($B7,'Pointage 2e cycle'!$B$12:$O$100,3,FALSE)</f>
        <v>#N/A</v>
      </c>
      <c r="E7" s="75" t="e">
        <f>VLOOKUP($B7,'Pointage 2e cycle'!$B$12:$O$100,4,FALSE)</f>
        <v>#N/A</v>
      </c>
      <c r="F7" s="76">
        <f>VLOOKUP($B7,'Pointage 2e cycle'!$B$12:$O$100,11,FALSE)</f>
        <v>0</v>
      </c>
      <c r="G7" s="10"/>
    </row>
    <row r="8" spans="1:7" ht="18.75" x14ac:dyDescent="0.25">
      <c r="A8" s="10"/>
      <c r="B8" s="74">
        <f>'Pointage 2e cycle'!B15</f>
        <v>0</v>
      </c>
      <c r="C8" s="75" t="e">
        <f>VLOOKUP($B8,'Pointage 2e cycle'!$B$12:$O$100,2,FALSE)</f>
        <v>#N/A</v>
      </c>
      <c r="D8" s="75" t="e">
        <f>VLOOKUP($B8,'Pointage 2e cycle'!$B$12:$O$100,3,FALSE)</f>
        <v>#N/A</v>
      </c>
      <c r="E8" s="75" t="e">
        <f>VLOOKUP($B8,'Pointage 2e cycle'!$B$12:$O$100,4,FALSE)</f>
        <v>#N/A</v>
      </c>
      <c r="F8" s="76">
        <f>VLOOKUP($B8,'Pointage 2e cycle'!$B$12:$O$100,11,FALSE)</f>
        <v>0</v>
      </c>
      <c r="G8" s="10"/>
    </row>
    <row r="9" spans="1:7" ht="18.75" x14ac:dyDescent="0.25">
      <c r="A9" s="10"/>
      <c r="B9" s="74">
        <f>'Pointage 2e cycle'!B16</f>
        <v>0</v>
      </c>
      <c r="C9" s="75" t="e">
        <f>VLOOKUP($B9,'Pointage 2e cycle'!$B$12:$O$100,2,FALSE)</f>
        <v>#N/A</v>
      </c>
      <c r="D9" s="75" t="e">
        <f>VLOOKUP($B9,'Pointage 2e cycle'!$B$12:$O$100,3,FALSE)</f>
        <v>#N/A</v>
      </c>
      <c r="E9" s="75" t="e">
        <f>VLOOKUP($B9,'Pointage 2e cycle'!$B$12:$O$100,4,FALSE)</f>
        <v>#N/A</v>
      </c>
      <c r="F9" s="76">
        <f>VLOOKUP($B9,'Pointage 2e cycle'!$B$12:$O$100,11,FALSE)</f>
        <v>0</v>
      </c>
      <c r="G9" s="10"/>
    </row>
    <row r="10" spans="1:7" ht="18.75" x14ac:dyDescent="0.25">
      <c r="A10" s="10"/>
      <c r="B10" s="74">
        <f>'Pointage 2e cycle'!B17</f>
        <v>0</v>
      </c>
      <c r="C10" s="75" t="e">
        <f>VLOOKUP($B10,'Pointage 2e cycle'!$B$12:$O$100,2,FALSE)</f>
        <v>#N/A</v>
      </c>
      <c r="D10" s="75" t="e">
        <f>VLOOKUP($B10,'Pointage 2e cycle'!$B$12:$O$100,3,FALSE)</f>
        <v>#N/A</v>
      </c>
      <c r="E10" s="75" t="e">
        <f>VLOOKUP($B10,'Pointage 2e cycle'!$B$12:$O$100,4,FALSE)</f>
        <v>#N/A</v>
      </c>
      <c r="F10" s="76">
        <f>VLOOKUP($B10,'Pointage 2e cycle'!$B$12:$O$100,11,FALSE)</f>
        <v>0</v>
      </c>
      <c r="G10" s="10"/>
    </row>
    <row r="11" spans="1:7" ht="18.75" x14ac:dyDescent="0.25">
      <c r="A11" s="10"/>
      <c r="B11" s="74">
        <f>'Pointage 2e cycle'!B18</f>
        <v>0</v>
      </c>
      <c r="C11" s="75" t="e">
        <f>VLOOKUP($B11,'Pointage 2e cycle'!$B$12:$O$100,2,FALSE)</f>
        <v>#N/A</v>
      </c>
      <c r="D11" s="75" t="e">
        <f>VLOOKUP($B11,'Pointage 2e cycle'!$B$12:$O$100,3,FALSE)</f>
        <v>#N/A</v>
      </c>
      <c r="E11" s="75" t="e">
        <f>VLOOKUP($B11,'Pointage 2e cycle'!$B$12:$O$100,4,FALSE)</f>
        <v>#N/A</v>
      </c>
      <c r="F11" s="76">
        <f>VLOOKUP($B11,'Pointage 2e cycle'!$B$12:$O$100,11,FALSE)</f>
        <v>0</v>
      </c>
      <c r="G11" s="10"/>
    </row>
    <row r="12" spans="1:7" ht="18.75" x14ac:dyDescent="0.25">
      <c r="A12" s="10"/>
      <c r="B12" s="74">
        <f>'Pointage 2e cycle'!B19</f>
        <v>0</v>
      </c>
      <c r="C12" s="75" t="e">
        <f>VLOOKUP($B12,'Pointage 2e cycle'!$B$12:$O$100,2,FALSE)</f>
        <v>#N/A</v>
      </c>
      <c r="D12" s="75" t="e">
        <f>VLOOKUP($B12,'Pointage 2e cycle'!$B$12:$O$100,3,FALSE)</f>
        <v>#N/A</v>
      </c>
      <c r="E12" s="75" t="e">
        <f>VLOOKUP($B12,'Pointage 2e cycle'!$B$12:$O$100,4,FALSE)</f>
        <v>#N/A</v>
      </c>
      <c r="F12" s="76">
        <f>VLOOKUP($B12,'Pointage 2e cycle'!$B$12:$O$100,11,FALSE)</f>
        <v>0</v>
      </c>
      <c r="G12" s="10"/>
    </row>
    <row r="13" spans="1:7" ht="18.75" x14ac:dyDescent="0.25">
      <c r="A13" s="10"/>
      <c r="B13" s="74">
        <f>'Pointage 2e cycle'!B20</f>
        <v>0</v>
      </c>
      <c r="C13" s="75" t="e">
        <f>VLOOKUP($B13,'Pointage 2e cycle'!$B$12:$O$100,2,FALSE)</f>
        <v>#N/A</v>
      </c>
      <c r="D13" s="75" t="e">
        <f>VLOOKUP($B13,'Pointage 2e cycle'!$B$12:$O$100,3,FALSE)</f>
        <v>#N/A</v>
      </c>
      <c r="E13" s="75" t="e">
        <f>VLOOKUP($B13,'Pointage 2e cycle'!$B$12:$O$100,4,FALSE)</f>
        <v>#N/A</v>
      </c>
      <c r="F13" s="76">
        <f>VLOOKUP($B13,'Pointage 2e cycle'!$B$12:$O$100,11,FALSE)</f>
        <v>0</v>
      </c>
      <c r="G13" s="10"/>
    </row>
    <row r="14" spans="1:7" ht="18.75" x14ac:dyDescent="0.25">
      <c r="A14" s="10"/>
      <c r="B14" s="74">
        <f>'Pointage 2e cycle'!B21</f>
        <v>0</v>
      </c>
      <c r="C14" s="75" t="e">
        <f>VLOOKUP($B14,'Pointage 2e cycle'!$B$12:$O$100,2,FALSE)</f>
        <v>#N/A</v>
      </c>
      <c r="D14" s="75" t="e">
        <f>VLOOKUP($B14,'Pointage 2e cycle'!$B$12:$O$100,3,FALSE)</f>
        <v>#N/A</v>
      </c>
      <c r="E14" s="75" t="e">
        <f>VLOOKUP($B14,'Pointage 2e cycle'!$B$12:$O$100,4,FALSE)</f>
        <v>#N/A</v>
      </c>
      <c r="F14" s="76">
        <f>VLOOKUP($B14,'Pointage 2e cycle'!$B$12:$O$100,11,FALSE)</f>
        <v>0</v>
      </c>
      <c r="G14" s="10"/>
    </row>
    <row r="15" spans="1:7" ht="18.75" x14ac:dyDescent="0.25">
      <c r="A15" s="10"/>
      <c r="B15" s="74">
        <f>'Pointage 2e cycle'!B22</f>
        <v>0</v>
      </c>
      <c r="C15" s="75" t="e">
        <f>VLOOKUP($B15,'Pointage 2e cycle'!$B$12:$O$100,2,FALSE)</f>
        <v>#N/A</v>
      </c>
      <c r="D15" s="75" t="e">
        <f>VLOOKUP($B15,'Pointage 2e cycle'!$B$12:$O$100,3,FALSE)</f>
        <v>#N/A</v>
      </c>
      <c r="E15" s="75" t="e">
        <f>VLOOKUP($B15,'Pointage 2e cycle'!$B$12:$O$100,4,FALSE)</f>
        <v>#N/A</v>
      </c>
      <c r="F15" s="76">
        <f>VLOOKUP($B15,'Pointage 2e cycle'!$B$12:$O$100,11,FALSE)</f>
        <v>0</v>
      </c>
      <c r="G15" s="10"/>
    </row>
    <row r="16" spans="1:7" ht="18.75" x14ac:dyDescent="0.25">
      <c r="A16" s="10"/>
      <c r="B16" s="74">
        <f>'Pointage 2e cycle'!B23</f>
        <v>0</v>
      </c>
      <c r="C16" s="75" t="e">
        <f>VLOOKUP($B16,'Pointage 2e cycle'!$B$12:$O$100,2,FALSE)</f>
        <v>#N/A</v>
      </c>
      <c r="D16" s="75" t="e">
        <f>VLOOKUP($B16,'Pointage 2e cycle'!$B$12:$O$100,3,FALSE)</f>
        <v>#N/A</v>
      </c>
      <c r="E16" s="75" t="e">
        <f>VLOOKUP($B16,'Pointage 2e cycle'!$B$12:$O$100,4,FALSE)</f>
        <v>#N/A</v>
      </c>
      <c r="F16" s="76">
        <f>VLOOKUP($B16,'Pointage 2e cycle'!$B$12:$O$100,11,FALSE)</f>
        <v>0</v>
      </c>
      <c r="G16" s="10"/>
    </row>
    <row r="17" spans="1:7" ht="18.75" x14ac:dyDescent="0.25">
      <c r="A17" s="10"/>
      <c r="B17" s="74">
        <f>'Pointage 2e cycle'!B24</f>
        <v>0</v>
      </c>
      <c r="C17" s="75" t="e">
        <f>VLOOKUP($B17,'Pointage 2e cycle'!$B$12:$O$100,2,FALSE)</f>
        <v>#N/A</v>
      </c>
      <c r="D17" s="75" t="e">
        <f>VLOOKUP($B17,'Pointage 2e cycle'!$B$12:$O$100,3,FALSE)</f>
        <v>#N/A</v>
      </c>
      <c r="E17" s="75" t="e">
        <f>VLOOKUP($B17,'Pointage 2e cycle'!$B$12:$O$100,4,FALSE)</f>
        <v>#N/A</v>
      </c>
      <c r="F17" s="76">
        <f>VLOOKUP($B17,'Pointage 2e cycle'!$B$12:$O$100,11,FALSE)</f>
        <v>0</v>
      </c>
      <c r="G17" s="10"/>
    </row>
    <row r="18" spans="1:7" ht="18.75" x14ac:dyDescent="0.25">
      <c r="A18" s="10"/>
      <c r="B18" s="74">
        <f>'Pointage 2e cycle'!B25</f>
        <v>0</v>
      </c>
      <c r="C18" s="75" t="e">
        <f>VLOOKUP($B18,'Pointage 2e cycle'!$B$12:$O$100,2,FALSE)</f>
        <v>#N/A</v>
      </c>
      <c r="D18" s="75" t="e">
        <f>VLOOKUP($B18,'Pointage 2e cycle'!$B$12:$O$100,3,FALSE)</f>
        <v>#N/A</v>
      </c>
      <c r="E18" s="75" t="e">
        <f>VLOOKUP($B18,'Pointage 2e cycle'!$B$12:$O$100,4,FALSE)</f>
        <v>#N/A</v>
      </c>
      <c r="F18" s="76">
        <f>VLOOKUP($B18,'Pointage 2e cycle'!$B$12:$O$100,11,FALSE)</f>
        <v>0</v>
      </c>
      <c r="G18" s="10"/>
    </row>
    <row r="19" spans="1:7" ht="18.75" x14ac:dyDescent="0.25">
      <c r="A19" s="10"/>
      <c r="B19" s="74">
        <f>'Pointage 2e cycle'!B26</f>
        <v>0</v>
      </c>
      <c r="C19" s="75" t="e">
        <f>VLOOKUP($B19,'Pointage 2e cycle'!$B$12:$O$100,2,FALSE)</f>
        <v>#N/A</v>
      </c>
      <c r="D19" s="75" t="e">
        <f>VLOOKUP($B19,'Pointage 2e cycle'!$B$12:$O$100,3,FALSE)</f>
        <v>#N/A</v>
      </c>
      <c r="E19" s="75" t="e">
        <f>VLOOKUP($B19,'Pointage 2e cycle'!$B$12:$O$100,4,FALSE)</f>
        <v>#N/A</v>
      </c>
      <c r="F19" s="76">
        <f>VLOOKUP($B19,'Pointage 2e cycle'!$B$12:$O$100,11,FALSE)</f>
        <v>0</v>
      </c>
      <c r="G19" s="10"/>
    </row>
    <row r="20" spans="1:7" ht="18.75" x14ac:dyDescent="0.25">
      <c r="A20" s="10"/>
      <c r="B20" s="74">
        <f>'Pointage 2e cycle'!B27</f>
        <v>0</v>
      </c>
      <c r="C20" s="75" t="e">
        <f>VLOOKUP($B20,'Pointage 2e cycle'!$B$12:$O$100,2,FALSE)</f>
        <v>#N/A</v>
      </c>
      <c r="D20" s="75" t="e">
        <f>VLOOKUP($B20,'Pointage 2e cycle'!$B$12:$O$100,3,FALSE)</f>
        <v>#N/A</v>
      </c>
      <c r="E20" s="75" t="e">
        <f>VLOOKUP($B20,'Pointage 2e cycle'!$B$12:$O$100,4,FALSE)</f>
        <v>#N/A</v>
      </c>
      <c r="F20" s="76">
        <f>VLOOKUP($B20,'Pointage 2e cycle'!$B$12:$O$100,11,FALSE)</f>
        <v>0</v>
      </c>
      <c r="G20" s="10"/>
    </row>
    <row r="21" spans="1:7" ht="18.75" x14ac:dyDescent="0.25">
      <c r="A21" s="10"/>
      <c r="B21" s="74">
        <f>'Pointage 2e cycle'!B28</f>
        <v>0</v>
      </c>
      <c r="C21" s="75" t="e">
        <f>VLOOKUP($B21,'Pointage 2e cycle'!$B$12:$O$100,2,FALSE)</f>
        <v>#N/A</v>
      </c>
      <c r="D21" s="75" t="e">
        <f>VLOOKUP($B21,'Pointage 2e cycle'!$B$12:$O$100,3,FALSE)</f>
        <v>#N/A</v>
      </c>
      <c r="E21" s="75" t="e">
        <f>VLOOKUP($B21,'Pointage 2e cycle'!$B$12:$O$100,4,FALSE)</f>
        <v>#N/A</v>
      </c>
      <c r="F21" s="76">
        <f>VLOOKUP($B21,'Pointage 2e cycle'!$B$12:$O$100,11,FALSE)</f>
        <v>0</v>
      </c>
      <c r="G21" s="10"/>
    </row>
    <row r="22" spans="1:7" ht="18.75" x14ac:dyDescent="0.25">
      <c r="A22" s="10"/>
      <c r="B22" s="74">
        <f>'Pointage 2e cycle'!B29</f>
        <v>0</v>
      </c>
      <c r="C22" s="75" t="e">
        <f>VLOOKUP($B22,'Pointage 2e cycle'!$B$12:$O$100,2,FALSE)</f>
        <v>#N/A</v>
      </c>
      <c r="D22" s="75" t="e">
        <f>VLOOKUP($B22,'Pointage 2e cycle'!$B$12:$O$100,3,FALSE)</f>
        <v>#N/A</v>
      </c>
      <c r="E22" s="75" t="e">
        <f>VLOOKUP($B22,'Pointage 2e cycle'!$B$12:$O$100,4,FALSE)</f>
        <v>#N/A</v>
      </c>
      <c r="F22" s="76">
        <f>VLOOKUP($B22,'Pointage 2e cycle'!$B$12:$O$100,11,FALSE)</f>
        <v>0</v>
      </c>
      <c r="G22" s="10"/>
    </row>
    <row r="23" spans="1:7" ht="18.75" x14ac:dyDescent="0.25">
      <c r="A23" s="10"/>
      <c r="B23" s="74">
        <f>'Pointage 2e cycle'!B30</f>
        <v>0</v>
      </c>
      <c r="C23" s="75" t="e">
        <f>VLOOKUP($B23,'Pointage 2e cycle'!$B$12:$O$100,2,FALSE)</f>
        <v>#N/A</v>
      </c>
      <c r="D23" s="75" t="e">
        <f>VLOOKUP($B23,'Pointage 2e cycle'!$B$12:$O$100,3,FALSE)</f>
        <v>#N/A</v>
      </c>
      <c r="E23" s="75" t="e">
        <f>VLOOKUP($B23,'Pointage 2e cycle'!$B$12:$O$100,4,FALSE)</f>
        <v>#N/A</v>
      </c>
      <c r="F23" s="76">
        <f>VLOOKUP($B23,'Pointage 2e cycle'!$B$12:$O$100,11,FALSE)</f>
        <v>0</v>
      </c>
      <c r="G23" s="10"/>
    </row>
    <row r="24" spans="1:7" ht="18.75" x14ac:dyDescent="0.25">
      <c r="A24" s="10"/>
      <c r="B24" s="74">
        <f>'Pointage 2e cycle'!B31</f>
        <v>0</v>
      </c>
      <c r="C24" s="75" t="e">
        <f>VLOOKUP($B24,'Pointage 2e cycle'!$B$12:$O$100,2,FALSE)</f>
        <v>#N/A</v>
      </c>
      <c r="D24" s="75" t="e">
        <f>VLOOKUP($B24,'Pointage 2e cycle'!$B$12:$O$100,3,FALSE)</f>
        <v>#N/A</v>
      </c>
      <c r="E24" s="75" t="e">
        <f>VLOOKUP($B24,'Pointage 2e cycle'!$B$12:$O$100,4,FALSE)</f>
        <v>#N/A</v>
      </c>
      <c r="F24" s="76">
        <f>VLOOKUP($B24,'Pointage 2e cycle'!$B$12:$O$100,11,FALSE)</f>
        <v>0</v>
      </c>
      <c r="G24" s="10"/>
    </row>
    <row r="25" spans="1:7" ht="18.75" x14ac:dyDescent="0.25">
      <c r="A25" s="10"/>
      <c r="B25" s="74">
        <f>'Pointage 2e cycle'!B32</f>
        <v>0</v>
      </c>
      <c r="C25" s="75" t="e">
        <f>VLOOKUP($B25,'Pointage 2e cycle'!$B$12:$O$100,2,FALSE)</f>
        <v>#N/A</v>
      </c>
      <c r="D25" s="75" t="e">
        <f>VLOOKUP($B25,'Pointage 2e cycle'!$B$12:$O$100,3,FALSE)</f>
        <v>#N/A</v>
      </c>
      <c r="E25" s="75" t="e">
        <f>VLOOKUP($B25,'Pointage 2e cycle'!$B$12:$O$100,4,FALSE)</f>
        <v>#N/A</v>
      </c>
      <c r="F25" s="76">
        <f>VLOOKUP($B25,'Pointage 2e cycle'!$B$12:$O$100,11,FALSE)</f>
        <v>0</v>
      </c>
      <c r="G25" s="10"/>
    </row>
    <row r="26" spans="1:7" ht="18.75" x14ac:dyDescent="0.25">
      <c r="A26" s="10"/>
      <c r="B26" s="74">
        <f>'Pointage 2e cycle'!B33</f>
        <v>0</v>
      </c>
      <c r="C26" s="75" t="e">
        <f>VLOOKUP($B26,'Pointage 2e cycle'!$B$12:$O$100,2,FALSE)</f>
        <v>#N/A</v>
      </c>
      <c r="D26" s="75" t="e">
        <f>VLOOKUP($B26,'Pointage 2e cycle'!$B$12:$O$100,3,FALSE)</f>
        <v>#N/A</v>
      </c>
      <c r="E26" s="75" t="e">
        <f>VLOOKUP($B26,'Pointage 2e cycle'!$B$12:$O$100,4,FALSE)</f>
        <v>#N/A</v>
      </c>
      <c r="F26" s="76">
        <f>VLOOKUP($B26,'Pointage 2e cycle'!$B$12:$O$100,11,FALSE)</f>
        <v>0</v>
      </c>
      <c r="G26" s="10"/>
    </row>
    <row r="27" spans="1:7" ht="18.75" x14ac:dyDescent="0.25">
      <c r="A27" s="10"/>
      <c r="B27" s="74">
        <f>'Pointage 2e cycle'!B34</f>
        <v>0</v>
      </c>
      <c r="C27" s="75" t="e">
        <f>VLOOKUP($B27,'Pointage 2e cycle'!$B$12:$O$100,2,FALSE)</f>
        <v>#N/A</v>
      </c>
      <c r="D27" s="75" t="e">
        <f>VLOOKUP($B27,'Pointage 2e cycle'!$B$12:$O$100,3,FALSE)</f>
        <v>#N/A</v>
      </c>
      <c r="E27" s="75" t="e">
        <f>VLOOKUP($B27,'Pointage 2e cycle'!$B$12:$O$100,4,FALSE)</f>
        <v>#N/A</v>
      </c>
      <c r="F27" s="76">
        <f>VLOOKUP($B27,'Pointage 2e cycle'!$B$12:$O$100,11,FALSE)</f>
        <v>0</v>
      </c>
      <c r="G27" s="10"/>
    </row>
    <row r="28" spans="1:7" ht="18.75" x14ac:dyDescent="0.25">
      <c r="A28" s="10"/>
      <c r="B28" s="74">
        <f>'Pointage 2e cycle'!B35</f>
        <v>0</v>
      </c>
      <c r="C28" s="75" t="e">
        <f>VLOOKUP($B28,'Pointage 2e cycle'!$B$12:$O$100,2,FALSE)</f>
        <v>#N/A</v>
      </c>
      <c r="D28" s="75" t="e">
        <f>VLOOKUP($B28,'Pointage 2e cycle'!$B$12:$O$100,3,FALSE)</f>
        <v>#N/A</v>
      </c>
      <c r="E28" s="75" t="e">
        <f>VLOOKUP($B28,'Pointage 2e cycle'!$B$12:$O$100,4,FALSE)</f>
        <v>#N/A</v>
      </c>
      <c r="F28" s="76">
        <f>VLOOKUP($B28,'Pointage 2e cycle'!$B$12:$O$100,11,FALSE)</f>
        <v>0</v>
      </c>
      <c r="G28" s="10"/>
    </row>
    <row r="29" spans="1:7" ht="18.75" x14ac:dyDescent="0.25">
      <c r="A29" s="10"/>
      <c r="B29" s="74">
        <f>'Pointage 2e cycle'!B36</f>
        <v>0</v>
      </c>
      <c r="C29" s="75" t="e">
        <f>VLOOKUP($B29,'Pointage 2e cycle'!$B$12:$O$100,2,FALSE)</f>
        <v>#N/A</v>
      </c>
      <c r="D29" s="75" t="e">
        <f>VLOOKUP($B29,'Pointage 2e cycle'!$B$12:$O$100,3,FALSE)</f>
        <v>#N/A</v>
      </c>
      <c r="E29" s="75" t="e">
        <f>VLOOKUP($B29,'Pointage 2e cycle'!$B$12:$O$100,4,FALSE)</f>
        <v>#N/A</v>
      </c>
      <c r="F29" s="76">
        <f>VLOOKUP($B29,'Pointage 2e cycle'!$B$12:$O$100,11,FALSE)</f>
        <v>0</v>
      </c>
      <c r="G29" s="10"/>
    </row>
    <row r="30" spans="1:7" ht="18.75" x14ac:dyDescent="0.25">
      <c r="A30" s="10"/>
      <c r="B30" s="74">
        <f>'Pointage 2e cycle'!B37</f>
        <v>0</v>
      </c>
      <c r="C30" s="75" t="e">
        <f>VLOOKUP($B30,'Pointage 2e cycle'!$B$12:$O$100,2,FALSE)</f>
        <v>#N/A</v>
      </c>
      <c r="D30" s="75" t="e">
        <f>VLOOKUP($B30,'Pointage 2e cycle'!$B$12:$O$100,3,FALSE)</f>
        <v>#N/A</v>
      </c>
      <c r="E30" s="75" t="e">
        <f>VLOOKUP($B30,'Pointage 2e cycle'!$B$12:$O$100,4,FALSE)</f>
        <v>#N/A</v>
      </c>
      <c r="F30" s="76">
        <f>VLOOKUP($B30,'Pointage 2e cycle'!$B$12:$O$100,11,FALSE)</f>
        <v>0</v>
      </c>
      <c r="G30" s="10"/>
    </row>
    <row r="31" spans="1:7" ht="18.75" x14ac:dyDescent="0.25">
      <c r="A31" s="10"/>
      <c r="B31" s="74">
        <f>'Pointage 2e cycle'!B38</f>
        <v>0</v>
      </c>
      <c r="C31" s="75" t="e">
        <f>VLOOKUP($B31,'Pointage 2e cycle'!$B$12:$O$100,2,FALSE)</f>
        <v>#N/A</v>
      </c>
      <c r="D31" s="75" t="e">
        <f>VLOOKUP($B31,'Pointage 2e cycle'!$B$12:$O$100,3,FALSE)</f>
        <v>#N/A</v>
      </c>
      <c r="E31" s="75" t="e">
        <f>VLOOKUP($B31,'Pointage 2e cycle'!$B$12:$O$100,4,FALSE)</f>
        <v>#N/A</v>
      </c>
      <c r="F31" s="76">
        <f>VLOOKUP($B31,'Pointage 2e cycle'!$B$12:$O$100,11,FALSE)</f>
        <v>0</v>
      </c>
      <c r="G31" s="10"/>
    </row>
    <row r="32" spans="1:7" ht="18.75" x14ac:dyDescent="0.25">
      <c r="A32" s="10"/>
      <c r="B32" s="74">
        <f>'Pointage 2e cycle'!B39</f>
        <v>0</v>
      </c>
      <c r="C32" s="75" t="e">
        <f>VLOOKUP($B32,'Pointage 2e cycle'!$B$12:$O$100,2,FALSE)</f>
        <v>#N/A</v>
      </c>
      <c r="D32" s="75" t="e">
        <f>VLOOKUP($B32,'Pointage 2e cycle'!$B$12:$O$100,3,FALSE)</f>
        <v>#N/A</v>
      </c>
      <c r="E32" s="75" t="e">
        <f>VLOOKUP($B32,'Pointage 2e cycle'!$B$12:$O$100,4,FALSE)</f>
        <v>#N/A</v>
      </c>
      <c r="F32" s="76">
        <f>VLOOKUP($B32,'Pointage 2e cycle'!$B$12:$O$100,11,FALSE)</f>
        <v>0</v>
      </c>
      <c r="G32" s="10"/>
    </row>
    <row r="33" spans="1:7" ht="15.75" customHeight="1" x14ac:dyDescent="0.25">
      <c r="A33" s="10"/>
      <c r="B33" s="74">
        <f>'Pointage 2e cycle'!B40</f>
        <v>0</v>
      </c>
      <c r="C33" s="75" t="e">
        <f>VLOOKUP($B33,'Pointage 2e cycle'!$B$12:$O$100,2,FALSE)</f>
        <v>#N/A</v>
      </c>
      <c r="D33" s="75" t="e">
        <f>VLOOKUP($B33,'Pointage 2e cycle'!$B$12:$O$100,3,FALSE)</f>
        <v>#N/A</v>
      </c>
      <c r="E33" s="75" t="e">
        <f>VLOOKUP($B33,'Pointage 2e cycle'!$B$12:$O$100,4,FALSE)</f>
        <v>#N/A</v>
      </c>
      <c r="F33" s="76">
        <f>VLOOKUP($B33,'Pointage 2e cycle'!$B$12:$O$100,11,FALSE)</f>
        <v>0</v>
      </c>
      <c r="G33" s="10"/>
    </row>
    <row r="34" spans="1:7" ht="15.75" customHeight="1" x14ac:dyDescent="0.25">
      <c r="A34" s="10"/>
      <c r="B34" s="74">
        <f>'Pointage 2e cycle'!B41</f>
        <v>0</v>
      </c>
      <c r="C34" s="75" t="e">
        <f>VLOOKUP($B34,'Pointage 2e cycle'!$B$12:$O$100,2,FALSE)</f>
        <v>#N/A</v>
      </c>
      <c r="D34" s="75" t="e">
        <f>VLOOKUP($B34,'Pointage 2e cycle'!$B$12:$O$100,3,FALSE)</f>
        <v>#N/A</v>
      </c>
      <c r="E34" s="75" t="e">
        <f>VLOOKUP($B34,'Pointage 2e cycle'!$B$12:$O$100,4,FALSE)</f>
        <v>#N/A</v>
      </c>
      <c r="F34" s="76">
        <f>VLOOKUP($B34,'Pointage 2e cycle'!$B$12:$O$100,11,FALSE)</f>
        <v>0</v>
      </c>
      <c r="G34" s="10"/>
    </row>
    <row r="35" spans="1:7" s="1" customFormat="1" ht="15.75" customHeight="1" x14ac:dyDescent="0.35">
      <c r="A35" s="11"/>
      <c r="B35" s="74">
        <f>'Pointage 2e cycle'!B42</f>
        <v>0</v>
      </c>
      <c r="C35" s="75" t="e">
        <f>VLOOKUP($B35,'Pointage 2e cycle'!$B$12:$O$100,2,FALSE)</f>
        <v>#N/A</v>
      </c>
      <c r="D35" s="75" t="e">
        <f>VLOOKUP($B35,'Pointage 2e cycle'!$B$12:$O$100,3,FALSE)</f>
        <v>#N/A</v>
      </c>
      <c r="E35" s="75" t="e">
        <f>VLOOKUP($B35,'Pointage 2e cycle'!$B$12:$O$100,4,FALSE)</f>
        <v>#N/A</v>
      </c>
      <c r="F35" s="76">
        <f>VLOOKUP($B35,'Pointage 2e cycle'!$B$12:$O$100,11,FALSE)</f>
        <v>0</v>
      </c>
      <c r="G35" s="11"/>
    </row>
    <row r="36" spans="1:7" s="1" customFormat="1" ht="15.75" customHeight="1" x14ac:dyDescent="0.35">
      <c r="A36" s="11"/>
      <c r="B36" s="74">
        <f>'Pointage 2e cycle'!B43</f>
        <v>0</v>
      </c>
      <c r="C36" s="75" t="e">
        <f>VLOOKUP($B36,'Pointage 2e cycle'!$B$12:$O$100,2,FALSE)</f>
        <v>#N/A</v>
      </c>
      <c r="D36" s="75" t="e">
        <f>VLOOKUP($B36,'Pointage 2e cycle'!$B$12:$O$100,3,FALSE)</f>
        <v>#N/A</v>
      </c>
      <c r="E36" s="75" t="e">
        <f>VLOOKUP($B36,'Pointage 2e cycle'!$B$12:$O$100,4,FALSE)</f>
        <v>#N/A</v>
      </c>
      <c r="F36" s="76">
        <f>VLOOKUP($B36,'Pointage 2e cycle'!$B$12:$O$100,11,FALSE)</f>
        <v>0</v>
      </c>
      <c r="G36" s="11"/>
    </row>
    <row r="37" spans="1:7" ht="15.75" customHeight="1" x14ac:dyDescent="0.25">
      <c r="B37" s="74">
        <f>'Pointage 2e cycle'!B44</f>
        <v>0</v>
      </c>
      <c r="C37" s="75" t="e">
        <f>VLOOKUP($B37,'Pointage 2e cycle'!$B$12:$O$100,2,FALSE)</f>
        <v>#N/A</v>
      </c>
      <c r="D37" s="75" t="e">
        <f>VLOOKUP($B37,'Pointage 2e cycle'!$B$12:$O$100,3,FALSE)</f>
        <v>#N/A</v>
      </c>
      <c r="E37" s="75" t="e">
        <f>VLOOKUP($B37,'Pointage 2e cycle'!$B$12:$O$100,4,FALSE)</f>
        <v>#N/A</v>
      </c>
      <c r="F37" s="76">
        <f>VLOOKUP($B37,'Pointage 2e cycle'!$B$12:$O$100,11,FALSE)</f>
        <v>0</v>
      </c>
    </row>
    <row r="38" spans="1:7" ht="15.75" customHeight="1" x14ac:dyDescent="0.25">
      <c r="B38" s="74">
        <f>'Pointage 2e cycle'!B45</f>
        <v>0</v>
      </c>
      <c r="C38" s="75" t="e">
        <f>VLOOKUP($B38,'Pointage 2e cycle'!$B$12:$O$100,2,FALSE)</f>
        <v>#N/A</v>
      </c>
      <c r="D38" s="75" t="e">
        <f>VLOOKUP($B38,'Pointage 2e cycle'!$B$12:$O$100,3,FALSE)</f>
        <v>#N/A</v>
      </c>
      <c r="E38" s="75" t="e">
        <f>VLOOKUP($B38,'Pointage 2e cycle'!$B$12:$O$100,4,FALSE)</f>
        <v>#N/A</v>
      </c>
      <c r="F38" s="76">
        <f>VLOOKUP($B38,'Pointage 2e cycle'!$B$12:$O$100,11,FALSE)</f>
        <v>0</v>
      </c>
    </row>
    <row r="39" spans="1:7" ht="15.75" customHeight="1" x14ac:dyDescent="0.25">
      <c r="B39" s="74">
        <f>'Pointage 2e cycle'!B46</f>
        <v>0</v>
      </c>
      <c r="C39" s="75" t="e">
        <f>VLOOKUP($B39,'Pointage 2e cycle'!$B$12:$O$100,2,FALSE)</f>
        <v>#N/A</v>
      </c>
      <c r="D39" s="75" t="e">
        <f>VLOOKUP($B39,'Pointage 2e cycle'!$B$12:$O$100,3,FALSE)</f>
        <v>#N/A</v>
      </c>
      <c r="E39" s="75" t="e">
        <f>VLOOKUP($B39,'Pointage 2e cycle'!$B$12:$O$100,4,FALSE)</f>
        <v>#N/A</v>
      </c>
      <c r="F39" s="76">
        <f>VLOOKUP($B39,'Pointage 2e cycle'!$B$12:$O$100,11,FALSE)</f>
        <v>0</v>
      </c>
    </row>
    <row r="40" spans="1:7" ht="15.75" customHeight="1" x14ac:dyDescent="0.25">
      <c r="B40" s="74">
        <f>'Pointage 2e cycle'!B47</f>
        <v>0</v>
      </c>
      <c r="C40" s="75" t="e">
        <f>VLOOKUP($B40,'Pointage 2e cycle'!$B$12:$O$100,2,FALSE)</f>
        <v>#N/A</v>
      </c>
      <c r="D40" s="75" t="e">
        <f>VLOOKUP($B40,'Pointage 2e cycle'!$B$12:$O$100,3,FALSE)</f>
        <v>#N/A</v>
      </c>
      <c r="E40" s="75" t="e">
        <f>VLOOKUP($B40,'Pointage 2e cycle'!$B$12:$O$100,4,FALSE)</f>
        <v>#N/A</v>
      </c>
      <c r="F40" s="76">
        <f>VLOOKUP($B40,'Pointage 2e cycle'!$B$12:$O$100,11,FALSE)</f>
        <v>0</v>
      </c>
    </row>
    <row r="41" spans="1:7" ht="15.75" customHeight="1" x14ac:dyDescent="0.25">
      <c r="B41" s="74">
        <f>'Pointage 2e cycle'!B48</f>
        <v>0</v>
      </c>
      <c r="C41" s="75" t="e">
        <f>VLOOKUP($B41,'Pointage 2e cycle'!$B$12:$O$100,2,FALSE)</f>
        <v>#N/A</v>
      </c>
      <c r="D41" s="75" t="e">
        <f>VLOOKUP($B41,'Pointage 2e cycle'!$B$12:$O$100,3,FALSE)</f>
        <v>#N/A</v>
      </c>
      <c r="E41" s="75" t="e">
        <f>VLOOKUP($B41,'Pointage 2e cycle'!$B$12:$O$100,4,FALSE)</f>
        <v>#N/A</v>
      </c>
      <c r="F41" s="76">
        <f>VLOOKUP($B41,'Pointage 2e cycle'!$B$12:$O$100,11,FALSE)</f>
        <v>0</v>
      </c>
    </row>
    <row r="42" spans="1:7" ht="15.75" customHeight="1" x14ac:dyDescent="0.25">
      <c r="B42" s="74">
        <f>'Pointage 2e cycle'!B49</f>
        <v>0</v>
      </c>
      <c r="C42" s="75" t="e">
        <f>VLOOKUP($B42,'Pointage 2e cycle'!$B$12:$O$100,2,FALSE)</f>
        <v>#N/A</v>
      </c>
      <c r="D42" s="75" t="e">
        <f>VLOOKUP($B42,'Pointage 2e cycle'!$B$12:$O$100,3,FALSE)</f>
        <v>#N/A</v>
      </c>
      <c r="E42" s="75" t="e">
        <f>VLOOKUP($B42,'Pointage 2e cycle'!$B$12:$O$100,4,FALSE)</f>
        <v>#N/A</v>
      </c>
      <c r="F42" s="76">
        <f>VLOOKUP($B42,'Pointage 2e cycle'!$B$12:$O$100,11,FALSE)</f>
        <v>0</v>
      </c>
    </row>
    <row r="43" spans="1:7" ht="15.75" customHeight="1" x14ac:dyDescent="0.25">
      <c r="B43" s="74">
        <f>'Pointage 2e cycle'!B50</f>
        <v>0</v>
      </c>
      <c r="C43" s="75" t="e">
        <f>VLOOKUP($B43,'Pointage 2e cycle'!$B$12:$O$100,2,FALSE)</f>
        <v>#N/A</v>
      </c>
      <c r="D43" s="75" t="e">
        <f>VLOOKUP($B43,'Pointage 2e cycle'!$B$12:$O$100,3,FALSE)</f>
        <v>#N/A</v>
      </c>
      <c r="E43" s="75" t="e">
        <f>VLOOKUP($B43,'Pointage 2e cycle'!$B$12:$O$100,4,FALSE)</f>
        <v>#N/A</v>
      </c>
      <c r="F43" s="76">
        <f>VLOOKUP($B43,'Pointage 2e cycle'!$B$12:$O$100,11,FALSE)</f>
        <v>0</v>
      </c>
    </row>
    <row r="44" spans="1:7" ht="15.75" customHeight="1" x14ac:dyDescent="0.25">
      <c r="B44" s="74">
        <f>'Pointage 2e cycle'!B51</f>
        <v>0</v>
      </c>
      <c r="C44" s="75" t="e">
        <f>VLOOKUP($B44,'Pointage 2e cycle'!$B$12:$O$100,2,FALSE)</f>
        <v>#N/A</v>
      </c>
      <c r="D44" s="75" t="e">
        <f>VLOOKUP($B44,'Pointage 2e cycle'!$B$12:$O$100,3,FALSE)</f>
        <v>#N/A</v>
      </c>
      <c r="E44" s="75" t="e">
        <f>VLOOKUP($B44,'Pointage 2e cycle'!$B$12:$O$100,4,FALSE)</f>
        <v>#N/A</v>
      </c>
      <c r="F44" s="76">
        <f>VLOOKUP($B44,'Pointage 2e cycle'!$B$12:$O$100,11,FALSE)</f>
        <v>0</v>
      </c>
    </row>
    <row r="45" spans="1:7" ht="15.75" customHeight="1" x14ac:dyDescent="0.25">
      <c r="B45" s="74">
        <f>'Pointage 2e cycle'!B52</f>
        <v>0</v>
      </c>
      <c r="C45" s="75" t="e">
        <f>VLOOKUP($B45,'Pointage 2e cycle'!$B$12:$O$100,2,FALSE)</f>
        <v>#N/A</v>
      </c>
      <c r="D45" s="75" t="e">
        <f>VLOOKUP($B45,'Pointage 2e cycle'!$B$12:$O$100,3,FALSE)</f>
        <v>#N/A</v>
      </c>
      <c r="E45" s="75" t="e">
        <f>VLOOKUP($B45,'Pointage 2e cycle'!$B$12:$O$100,4,FALSE)</f>
        <v>#N/A</v>
      </c>
      <c r="F45" s="76">
        <f>VLOOKUP($B45,'Pointage 2e cycle'!$B$12:$O$100,11,FALSE)</f>
        <v>0</v>
      </c>
    </row>
    <row r="46" spans="1:7" ht="15.75" customHeight="1" x14ac:dyDescent="0.25">
      <c r="B46" s="74">
        <f>'Pointage 2e cycle'!B53</f>
        <v>0</v>
      </c>
      <c r="C46" s="75" t="e">
        <f>VLOOKUP($B46,'Pointage 2e cycle'!$B$12:$O$100,2,FALSE)</f>
        <v>#N/A</v>
      </c>
      <c r="D46" s="75" t="e">
        <f>VLOOKUP($B46,'Pointage 2e cycle'!$B$12:$O$100,3,FALSE)</f>
        <v>#N/A</v>
      </c>
      <c r="E46" s="75" t="e">
        <f>VLOOKUP($B46,'Pointage 2e cycle'!$B$12:$O$100,4,FALSE)</f>
        <v>#N/A</v>
      </c>
      <c r="F46" s="76">
        <f>VLOOKUP($B46,'Pointage 2e cycle'!$B$12:$O$100,11,FALSE)</f>
        <v>0</v>
      </c>
    </row>
    <row r="47" spans="1:7" ht="15.75" customHeight="1" x14ac:dyDescent="0.25">
      <c r="B47" s="74">
        <f>'Pointage 2e cycle'!B54</f>
        <v>0</v>
      </c>
      <c r="C47" s="75" t="e">
        <f>VLOOKUP($B47,'Pointage 2e cycle'!$B$12:$O$100,2,FALSE)</f>
        <v>#N/A</v>
      </c>
      <c r="D47" s="75" t="e">
        <f>VLOOKUP($B47,'Pointage 2e cycle'!$B$12:$O$100,3,FALSE)</f>
        <v>#N/A</v>
      </c>
      <c r="E47" s="75" t="e">
        <f>VLOOKUP($B47,'Pointage 2e cycle'!$B$12:$O$100,4,FALSE)</f>
        <v>#N/A</v>
      </c>
      <c r="F47" s="76">
        <f>VLOOKUP($B47,'Pointage 2e cycle'!$B$12:$O$100,11,FALSE)</f>
        <v>0</v>
      </c>
    </row>
    <row r="48" spans="1:7" ht="15.75" customHeight="1" x14ac:dyDescent="0.25">
      <c r="B48" s="74">
        <f>'Pointage 2e cycle'!B55</f>
        <v>0</v>
      </c>
      <c r="C48" s="75" t="e">
        <f>VLOOKUP($B48,'Pointage 2e cycle'!$B$12:$O$100,2,FALSE)</f>
        <v>#N/A</v>
      </c>
      <c r="D48" s="75" t="e">
        <f>VLOOKUP($B48,'Pointage 2e cycle'!$B$12:$O$100,3,FALSE)</f>
        <v>#N/A</v>
      </c>
      <c r="E48" s="75" t="e">
        <f>VLOOKUP($B48,'Pointage 2e cycle'!$B$12:$O$100,4,FALSE)</f>
        <v>#N/A</v>
      </c>
      <c r="F48" s="76">
        <f>VLOOKUP($B48,'Pointage 2e cycle'!$B$12:$O$100,11,FALSE)</f>
        <v>0</v>
      </c>
    </row>
    <row r="49" spans="2:6" ht="15.75" customHeight="1" x14ac:dyDescent="0.25">
      <c r="B49" s="74">
        <f>'Pointage 2e cycle'!B56</f>
        <v>0</v>
      </c>
      <c r="C49" s="75" t="e">
        <f>VLOOKUP($B49,'Pointage 2e cycle'!$B$12:$O$100,2,FALSE)</f>
        <v>#N/A</v>
      </c>
      <c r="D49" s="75" t="e">
        <f>VLOOKUP($B49,'Pointage 2e cycle'!$B$12:$O$100,3,FALSE)</f>
        <v>#N/A</v>
      </c>
      <c r="E49" s="75" t="e">
        <f>VLOOKUP($B49,'Pointage 2e cycle'!$B$12:$O$100,4,FALSE)</f>
        <v>#N/A</v>
      </c>
      <c r="F49" s="76">
        <f>VLOOKUP($B49,'Pointage 2e cycle'!$B$12:$O$100,11,FALSE)</f>
        <v>0</v>
      </c>
    </row>
    <row r="50" spans="2:6" ht="15.75" customHeight="1" x14ac:dyDescent="0.25">
      <c r="B50" s="74">
        <f>'Pointage 2e cycle'!B57</f>
        <v>0</v>
      </c>
      <c r="C50" s="75" t="e">
        <f>VLOOKUP($B50,'Pointage 2e cycle'!$B$12:$O$100,2,FALSE)</f>
        <v>#N/A</v>
      </c>
      <c r="D50" s="75" t="e">
        <f>VLOOKUP($B50,'Pointage 2e cycle'!$B$12:$O$100,3,FALSE)</f>
        <v>#N/A</v>
      </c>
      <c r="E50" s="75" t="e">
        <f>VLOOKUP($B50,'Pointage 2e cycle'!$B$12:$O$100,4,FALSE)</f>
        <v>#N/A</v>
      </c>
      <c r="F50" s="76">
        <f>VLOOKUP($B50,'Pointage 2e cycle'!$B$12:$O$100,11,FALSE)</f>
        <v>0</v>
      </c>
    </row>
    <row r="51" spans="2:6" ht="15.75" customHeight="1" x14ac:dyDescent="0.25">
      <c r="B51" s="74">
        <f>'Pointage 2e cycle'!B58</f>
        <v>0</v>
      </c>
      <c r="C51" s="75" t="e">
        <f>VLOOKUP($B51,'Pointage 2e cycle'!$B$12:$O$100,2,FALSE)</f>
        <v>#N/A</v>
      </c>
      <c r="D51" s="75" t="e">
        <f>VLOOKUP($B51,'Pointage 2e cycle'!$B$12:$O$100,3,FALSE)</f>
        <v>#N/A</v>
      </c>
      <c r="E51" s="75" t="e">
        <f>VLOOKUP($B51,'Pointage 2e cycle'!$B$12:$O$100,4,FALSE)</f>
        <v>#N/A</v>
      </c>
      <c r="F51" s="76">
        <f>VLOOKUP($B51,'Pointage 2e cycle'!$B$12:$O$100,11,FALSE)</f>
        <v>0</v>
      </c>
    </row>
    <row r="52" spans="2:6" ht="15.75" customHeight="1" x14ac:dyDescent="0.25">
      <c r="B52" s="74">
        <f>'Pointage 2e cycle'!B59</f>
        <v>0</v>
      </c>
      <c r="C52" s="75" t="e">
        <f>VLOOKUP($B52,'Pointage 2e cycle'!$B$12:$O$100,2,FALSE)</f>
        <v>#N/A</v>
      </c>
      <c r="D52" s="75" t="e">
        <f>VLOOKUP($B52,'Pointage 2e cycle'!$B$12:$O$100,3,FALSE)</f>
        <v>#N/A</v>
      </c>
      <c r="E52" s="75" t="e">
        <f>VLOOKUP($B52,'Pointage 2e cycle'!$B$12:$O$100,4,FALSE)</f>
        <v>#N/A</v>
      </c>
      <c r="F52" s="76">
        <f>VLOOKUP($B52,'Pointage 2e cycle'!$B$12:$O$100,11,FALSE)</f>
        <v>0</v>
      </c>
    </row>
    <row r="53" spans="2:6" ht="15.75" customHeight="1" x14ac:dyDescent="0.25">
      <c r="B53" s="74">
        <f>'Pointage 2e cycle'!B60</f>
        <v>0</v>
      </c>
      <c r="C53" s="75" t="e">
        <f>VLOOKUP($B53,'Pointage 2e cycle'!$B$12:$O$100,2,FALSE)</f>
        <v>#N/A</v>
      </c>
      <c r="D53" s="75" t="e">
        <f>VLOOKUP($B53,'Pointage 2e cycle'!$B$12:$O$100,3,FALSE)</f>
        <v>#N/A</v>
      </c>
      <c r="E53" s="75" t="e">
        <f>VLOOKUP($B53,'Pointage 2e cycle'!$B$12:$O$100,4,FALSE)</f>
        <v>#N/A</v>
      </c>
      <c r="F53" s="76">
        <f>VLOOKUP($B53,'Pointage 2e cycle'!$B$12:$O$100,11,FALSE)</f>
        <v>0</v>
      </c>
    </row>
    <row r="54" spans="2:6" ht="15.75" customHeight="1" thickBot="1" x14ac:dyDescent="0.3">
      <c r="B54" s="77">
        <f>'Pointage 2e cycle'!B61</f>
        <v>0</v>
      </c>
      <c r="C54" s="78" t="e">
        <f>VLOOKUP($B54,'Pointage 2e cycle'!$B$12:$O$100,2,FALSE)</f>
        <v>#N/A</v>
      </c>
      <c r="D54" s="78" t="e">
        <f>VLOOKUP($B54,'Pointage 2e cycle'!$B$12:$O$100,3,FALSE)</f>
        <v>#N/A</v>
      </c>
      <c r="E54" s="78" t="e">
        <f>VLOOKUP($B54,'Pointage 2e cycle'!$B$12:$O$100,4,FALSE)</f>
        <v>#N/A</v>
      </c>
      <c r="F54" s="79">
        <f>VLOOKUP($B54,'Pointage 2e cycle'!$B$12:$O$100,11,FALSE)</f>
        <v>0</v>
      </c>
    </row>
  </sheetData>
  <sheetProtection algorithmName="SHA-512" hashValue="Ccr+SqcVzugNazh8e9ND/BxH4Xf4QV8yephOpdrnzl1/LS8V/rGPsC3npXTQpjleEcgyvM3a04K6x3GNJF0Xzg==" saltValue="BAAaC2/QYWeAPzaidwQebw==" spinCount="100000" sheet="1" objects="1" scenarios="1"/>
  <mergeCells count="3">
    <mergeCell ref="B1:F1"/>
    <mergeCell ref="B2:F2"/>
    <mergeCell ref="B3:F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</sheetPr>
  <dimension ref="A1:H53"/>
  <sheetViews>
    <sheetView workbookViewId="0">
      <selection activeCell="E4" sqref="E4"/>
    </sheetView>
  </sheetViews>
  <sheetFormatPr baseColWidth="10" defaultRowHeight="15" x14ac:dyDescent="0.25"/>
  <cols>
    <col min="2" max="2" width="14.85546875" customWidth="1"/>
    <col min="3" max="3" width="11.7109375" customWidth="1"/>
    <col min="4" max="4" width="56.7109375" hidden="1" customWidth="1"/>
    <col min="5" max="5" width="118.140625" customWidth="1"/>
    <col min="6" max="6" width="56.7109375" hidden="1" customWidth="1"/>
    <col min="7" max="7" width="17.5703125" customWidth="1"/>
  </cols>
  <sheetData>
    <row r="1" spans="1:8" ht="21" x14ac:dyDescent="0.25">
      <c r="A1" s="10"/>
      <c r="B1" s="113" t="s">
        <v>25</v>
      </c>
      <c r="C1" s="113"/>
      <c r="D1" s="113"/>
      <c r="E1" s="113"/>
      <c r="F1" s="113"/>
      <c r="G1" s="113"/>
      <c r="H1" s="10"/>
    </row>
    <row r="2" spans="1:8" ht="24" thickBot="1" x14ac:dyDescent="0.3">
      <c r="A2" s="10"/>
      <c r="B2" s="114" t="s">
        <v>54</v>
      </c>
      <c r="C2" s="114"/>
      <c r="D2" s="114"/>
      <c r="E2" s="114"/>
      <c r="F2" s="114"/>
      <c r="G2" s="114"/>
      <c r="H2" s="10"/>
    </row>
    <row r="3" spans="1:8" ht="19.5" thickBot="1" x14ac:dyDescent="0.3">
      <c r="A3" s="10"/>
      <c r="B3" s="63" t="s">
        <v>17</v>
      </c>
      <c r="C3" s="64" t="s">
        <v>21</v>
      </c>
      <c r="D3" s="64" t="s">
        <v>22</v>
      </c>
      <c r="E3" s="64" t="s">
        <v>80</v>
      </c>
      <c r="F3" s="64" t="s">
        <v>19</v>
      </c>
      <c r="G3" s="65" t="s">
        <v>24</v>
      </c>
      <c r="H3" s="10"/>
    </row>
    <row r="4" spans="1:8" ht="18.75" x14ac:dyDescent="0.25">
      <c r="A4" s="10"/>
      <c r="B4" s="71">
        <v>1</v>
      </c>
      <c r="C4" s="80">
        <f>VLOOKUP(G4,'Pointage 2e cycle'!$A$12:$O$100,2,FALSE)</f>
        <v>0</v>
      </c>
      <c r="D4" s="72" t="e">
        <f>VLOOKUP($C4,'Rapport écrit 2e cycle'!$A$7:$D$100,2,FALSE)</f>
        <v>#N/A</v>
      </c>
      <c r="E4" s="72" t="e">
        <f>VLOOKUP($C4,'Rapport écrit 2e cycle'!$A$7:$D$100,3,FALSE)</f>
        <v>#N/A</v>
      </c>
      <c r="F4" s="72" t="e">
        <f>VLOOKUP($C4,'Rapport écrit 2e cycle'!$A$7:$D$100,4,FALSE)</f>
        <v>#N/A</v>
      </c>
      <c r="G4" s="81">
        <f>LARGE('Pointage 2e cycle'!$O$12:$O$100,B4)</f>
        <v>0</v>
      </c>
      <c r="H4" s="10"/>
    </row>
    <row r="5" spans="1:8" ht="18.75" x14ac:dyDescent="0.25">
      <c r="A5" s="10"/>
      <c r="B5" s="74">
        <v>2</v>
      </c>
      <c r="C5" s="82">
        <f>VLOOKUP(G5,'Pointage 2e cycle'!$A$12:$O$100,2,FALSE)</f>
        <v>0</v>
      </c>
      <c r="D5" s="75" t="e">
        <f>VLOOKUP($C5,'Rapport écrit 2e cycle'!$A$7:$D$100,2,FALSE)</f>
        <v>#N/A</v>
      </c>
      <c r="E5" s="75" t="e">
        <f>VLOOKUP($C5,'Rapport écrit 2e cycle'!$A$7:$D$100,3,FALSE)</f>
        <v>#N/A</v>
      </c>
      <c r="F5" s="75" t="e">
        <f>VLOOKUP($C5,'Rapport écrit 2e cycle'!$A$7:$D$100,4,FALSE)</f>
        <v>#N/A</v>
      </c>
      <c r="G5" s="83">
        <f>LARGE('Pointage 2e cycle'!$O$12:$O$100,B5)</f>
        <v>0</v>
      </c>
      <c r="H5" s="10"/>
    </row>
    <row r="6" spans="1:8" ht="18.75" x14ac:dyDescent="0.25">
      <c r="A6" s="10"/>
      <c r="B6" s="74">
        <v>3</v>
      </c>
      <c r="C6" s="82">
        <f>VLOOKUP(G6,'Pointage 2e cycle'!$A$12:$O$100,2,FALSE)</f>
        <v>0</v>
      </c>
      <c r="D6" s="75" t="e">
        <f>VLOOKUP($C6,'Rapport écrit 2e cycle'!$A$7:$D$100,2,FALSE)</f>
        <v>#N/A</v>
      </c>
      <c r="E6" s="75" t="e">
        <f>VLOOKUP($C6,'Rapport écrit 2e cycle'!$A$7:$D$100,3,FALSE)</f>
        <v>#N/A</v>
      </c>
      <c r="F6" s="75" t="e">
        <f>VLOOKUP($C6,'Rapport écrit 2e cycle'!$A$7:$D$100,4,FALSE)</f>
        <v>#N/A</v>
      </c>
      <c r="G6" s="83">
        <f>LARGE('Pointage 2e cycle'!$O$12:$O$100,B6)</f>
        <v>0</v>
      </c>
      <c r="H6" s="10"/>
    </row>
    <row r="7" spans="1:8" ht="18.75" x14ac:dyDescent="0.25">
      <c r="A7" s="10"/>
      <c r="B7" s="74">
        <v>4</v>
      </c>
      <c r="C7" s="82">
        <f>VLOOKUP(G7,'Pointage 2e cycle'!$A$12:$O$100,2,FALSE)</f>
        <v>0</v>
      </c>
      <c r="D7" s="75" t="e">
        <f>VLOOKUP($C7,'Rapport écrit 2e cycle'!$A$7:$D$100,2,FALSE)</f>
        <v>#N/A</v>
      </c>
      <c r="E7" s="75" t="e">
        <f>VLOOKUP($C7,'Rapport écrit 2e cycle'!$A$7:$D$100,3,FALSE)</f>
        <v>#N/A</v>
      </c>
      <c r="F7" s="75" t="e">
        <f>VLOOKUP($C7,'Rapport écrit 2e cycle'!$A$7:$D$100,4,FALSE)</f>
        <v>#N/A</v>
      </c>
      <c r="G7" s="83">
        <f>LARGE('Pointage 2e cycle'!$O$12:$O$100,B7)</f>
        <v>0</v>
      </c>
      <c r="H7" s="10"/>
    </row>
    <row r="8" spans="1:8" ht="18.75" x14ac:dyDescent="0.25">
      <c r="A8" s="10"/>
      <c r="B8" s="74">
        <v>5</v>
      </c>
      <c r="C8" s="82">
        <f>VLOOKUP(G8,'Pointage 2e cycle'!$A$12:$O$100,2,FALSE)</f>
        <v>0</v>
      </c>
      <c r="D8" s="75" t="e">
        <f>VLOOKUP($C8,'Rapport écrit 2e cycle'!$A$7:$D$100,2,FALSE)</f>
        <v>#N/A</v>
      </c>
      <c r="E8" s="75" t="e">
        <f>VLOOKUP($C8,'Rapport écrit 2e cycle'!$A$7:$D$100,3,FALSE)</f>
        <v>#N/A</v>
      </c>
      <c r="F8" s="75" t="e">
        <f>VLOOKUP($C8,'Rapport écrit 2e cycle'!$A$7:$D$100,4,FALSE)</f>
        <v>#N/A</v>
      </c>
      <c r="G8" s="83">
        <f>LARGE('Pointage 2e cycle'!$O$12:$O$100,B8)</f>
        <v>0</v>
      </c>
      <c r="H8" s="10"/>
    </row>
    <row r="9" spans="1:8" ht="18.75" x14ac:dyDescent="0.25">
      <c r="A9" s="10"/>
      <c r="B9" s="74">
        <v>6</v>
      </c>
      <c r="C9" s="82">
        <f>VLOOKUP(G9,'Pointage 2e cycle'!$A$12:$O$100,2,FALSE)</f>
        <v>0</v>
      </c>
      <c r="D9" s="75" t="e">
        <f>VLOOKUP($C9,'Rapport écrit 2e cycle'!$A$7:$D$100,2,FALSE)</f>
        <v>#N/A</v>
      </c>
      <c r="E9" s="75" t="e">
        <f>VLOOKUP($C9,'Rapport écrit 2e cycle'!$A$7:$D$100,3,FALSE)</f>
        <v>#N/A</v>
      </c>
      <c r="F9" s="75" t="e">
        <f>VLOOKUP($C9,'Rapport écrit 2e cycle'!$A$7:$D$100,4,FALSE)</f>
        <v>#N/A</v>
      </c>
      <c r="G9" s="83">
        <f>LARGE('Pointage 2e cycle'!$O$12:$O$100,B9)</f>
        <v>0</v>
      </c>
      <c r="H9" s="10"/>
    </row>
    <row r="10" spans="1:8" ht="18.75" x14ac:dyDescent="0.25">
      <c r="A10" s="10"/>
      <c r="B10" s="74">
        <v>7</v>
      </c>
      <c r="C10" s="82">
        <f>VLOOKUP(G10,'Pointage 2e cycle'!$A$12:$O$100,2,FALSE)</f>
        <v>0</v>
      </c>
      <c r="D10" s="75" t="e">
        <f>VLOOKUP($C10,'Rapport écrit 2e cycle'!$A$7:$D$100,2,FALSE)</f>
        <v>#N/A</v>
      </c>
      <c r="E10" s="75" t="e">
        <f>VLOOKUP($C10,'Rapport écrit 2e cycle'!$A$7:$D$100,3,FALSE)</f>
        <v>#N/A</v>
      </c>
      <c r="F10" s="75" t="e">
        <f>VLOOKUP($C10,'Rapport écrit 2e cycle'!$A$7:$D$100,4,FALSE)</f>
        <v>#N/A</v>
      </c>
      <c r="G10" s="83">
        <f>LARGE('Pointage 2e cycle'!$O$12:$O$100,B10)</f>
        <v>0</v>
      </c>
      <c r="H10" s="10"/>
    </row>
    <row r="11" spans="1:8" ht="18.75" x14ac:dyDescent="0.25">
      <c r="A11" s="10"/>
      <c r="B11" s="74">
        <v>8</v>
      </c>
      <c r="C11" s="82">
        <f>VLOOKUP(G11,'Pointage 2e cycle'!$A$12:$O$100,2,FALSE)</f>
        <v>0</v>
      </c>
      <c r="D11" s="75" t="e">
        <f>VLOOKUP($C11,'Rapport écrit 2e cycle'!$A$7:$D$100,2,FALSE)</f>
        <v>#N/A</v>
      </c>
      <c r="E11" s="75" t="e">
        <f>VLOOKUP($C11,'Rapport écrit 2e cycle'!$A$7:$D$100,3,FALSE)</f>
        <v>#N/A</v>
      </c>
      <c r="F11" s="75" t="e">
        <f>VLOOKUP($C11,'Rapport écrit 2e cycle'!$A$7:$D$100,4,FALSE)</f>
        <v>#N/A</v>
      </c>
      <c r="G11" s="83">
        <f>LARGE('Pointage 2e cycle'!$O$12:$O$100,B11)</f>
        <v>0</v>
      </c>
      <c r="H11" s="10"/>
    </row>
    <row r="12" spans="1:8" ht="18.75" x14ac:dyDescent="0.25">
      <c r="A12" s="10"/>
      <c r="B12" s="74">
        <v>9</v>
      </c>
      <c r="C12" s="82">
        <f>VLOOKUP(G12,'Pointage 2e cycle'!$A$12:$O$100,2,FALSE)</f>
        <v>0</v>
      </c>
      <c r="D12" s="75" t="e">
        <f>VLOOKUP($C12,'Rapport écrit 2e cycle'!$A$7:$D$100,2,FALSE)</f>
        <v>#N/A</v>
      </c>
      <c r="E12" s="75" t="e">
        <f>VLOOKUP($C12,'Rapport écrit 2e cycle'!$A$7:$D$100,3,FALSE)</f>
        <v>#N/A</v>
      </c>
      <c r="F12" s="75" t="e">
        <f>VLOOKUP($C12,'Rapport écrit 2e cycle'!$A$7:$D$100,4,FALSE)</f>
        <v>#N/A</v>
      </c>
      <c r="G12" s="83">
        <f>LARGE('Pointage 2e cycle'!$O$12:$O$100,B12)</f>
        <v>0</v>
      </c>
      <c r="H12" s="10"/>
    </row>
    <row r="13" spans="1:8" ht="18.75" x14ac:dyDescent="0.25">
      <c r="A13" s="10"/>
      <c r="B13" s="74">
        <v>10</v>
      </c>
      <c r="C13" s="82">
        <f>VLOOKUP(G13,'Pointage 2e cycle'!$A$12:$O$100,2,FALSE)</f>
        <v>0</v>
      </c>
      <c r="D13" s="75" t="e">
        <f>VLOOKUP($C13,'Rapport écrit 2e cycle'!$A$7:$D$100,2,FALSE)</f>
        <v>#N/A</v>
      </c>
      <c r="E13" s="75" t="e">
        <f>VLOOKUP($C13,'Rapport écrit 2e cycle'!$A$7:$D$100,3,FALSE)</f>
        <v>#N/A</v>
      </c>
      <c r="F13" s="75" t="e">
        <f>VLOOKUP($C13,'Rapport écrit 2e cycle'!$A$7:$D$100,4,FALSE)</f>
        <v>#N/A</v>
      </c>
      <c r="G13" s="83">
        <f>LARGE('Pointage 2e cycle'!$O$12:$O$100,B13)</f>
        <v>0</v>
      </c>
      <c r="H13" s="10"/>
    </row>
    <row r="14" spans="1:8" ht="18.75" x14ac:dyDescent="0.25">
      <c r="A14" s="10"/>
      <c r="B14" s="74">
        <v>11</v>
      </c>
      <c r="C14" s="82">
        <f>VLOOKUP(G14,'Pointage 2e cycle'!$A$12:$O$100,2,FALSE)</f>
        <v>0</v>
      </c>
      <c r="D14" s="75" t="e">
        <f>VLOOKUP($C14,'Rapport écrit 2e cycle'!$A$7:$D$100,2,FALSE)</f>
        <v>#N/A</v>
      </c>
      <c r="E14" s="75" t="e">
        <f>VLOOKUP($C14,'Rapport écrit 2e cycle'!$A$7:$D$100,3,FALSE)</f>
        <v>#N/A</v>
      </c>
      <c r="F14" s="75" t="e">
        <f>VLOOKUP($C14,'Rapport écrit 2e cycle'!$A$7:$D$100,4,FALSE)</f>
        <v>#N/A</v>
      </c>
      <c r="G14" s="83">
        <f>LARGE('Pointage 2e cycle'!$O$12:$O$100,B14)</f>
        <v>0</v>
      </c>
      <c r="H14" s="10"/>
    </row>
    <row r="15" spans="1:8" ht="18.75" x14ac:dyDescent="0.25">
      <c r="A15" s="10"/>
      <c r="B15" s="74">
        <v>12</v>
      </c>
      <c r="C15" s="82">
        <f>VLOOKUP(G15,'Pointage 2e cycle'!$A$12:$O$100,2,FALSE)</f>
        <v>0</v>
      </c>
      <c r="D15" s="75" t="e">
        <f>VLOOKUP($C15,'Rapport écrit 2e cycle'!$A$7:$D$100,2,FALSE)</f>
        <v>#N/A</v>
      </c>
      <c r="E15" s="75" t="e">
        <f>VLOOKUP($C15,'Rapport écrit 2e cycle'!$A$7:$D$100,3,FALSE)</f>
        <v>#N/A</v>
      </c>
      <c r="F15" s="75" t="e">
        <f>VLOOKUP($C15,'Rapport écrit 2e cycle'!$A$7:$D$100,4,FALSE)</f>
        <v>#N/A</v>
      </c>
      <c r="G15" s="83">
        <f>LARGE('Pointage 2e cycle'!$O$12:$O$100,B15)</f>
        <v>0</v>
      </c>
      <c r="H15" s="10"/>
    </row>
    <row r="16" spans="1:8" ht="18.75" x14ac:dyDescent="0.25">
      <c r="A16" s="10"/>
      <c r="B16" s="74">
        <v>13</v>
      </c>
      <c r="C16" s="82">
        <f>VLOOKUP(G16,'Pointage 2e cycle'!$A$12:$O$100,2,FALSE)</f>
        <v>0</v>
      </c>
      <c r="D16" s="75" t="e">
        <f>VLOOKUP($C16,'Rapport écrit 2e cycle'!$A$7:$D$100,2,FALSE)</f>
        <v>#N/A</v>
      </c>
      <c r="E16" s="75" t="e">
        <f>VLOOKUP($C16,'Rapport écrit 2e cycle'!$A$7:$D$100,3,FALSE)</f>
        <v>#N/A</v>
      </c>
      <c r="F16" s="75" t="e">
        <f>VLOOKUP($C16,'Rapport écrit 2e cycle'!$A$7:$D$100,4,FALSE)</f>
        <v>#N/A</v>
      </c>
      <c r="G16" s="83">
        <f>LARGE('Pointage 2e cycle'!$O$12:$O$100,B16)</f>
        <v>0</v>
      </c>
      <c r="H16" s="10"/>
    </row>
    <row r="17" spans="1:8" ht="18.75" x14ac:dyDescent="0.25">
      <c r="A17" s="10"/>
      <c r="B17" s="74">
        <v>14</v>
      </c>
      <c r="C17" s="82">
        <f>VLOOKUP(G17,'Pointage 2e cycle'!$A$12:$O$100,2,FALSE)</f>
        <v>0</v>
      </c>
      <c r="D17" s="75" t="e">
        <f>VLOOKUP($C17,'Rapport écrit 2e cycle'!$A$7:$D$100,2,FALSE)</f>
        <v>#N/A</v>
      </c>
      <c r="E17" s="75" t="e">
        <f>VLOOKUP($C17,'Rapport écrit 2e cycle'!$A$7:$D$100,3,FALSE)</f>
        <v>#N/A</v>
      </c>
      <c r="F17" s="75" t="e">
        <f>VLOOKUP($C17,'Rapport écrit 2e cycle'!$A$7:$D$100,4,FALSE)</f>
        <v>#N/A</v>
      </c>
      <c r="G17" s="83">
        <f>LARGE('Pointage 2e cycle'!$O$12:$O$100,B17)</f>
        <v>0</v>
      </c>
      <c r="H17" s="10"/>
    </row>
    <row r="18" spans="1:8" ht="18.75" x14ac:dyDescent="0.25">
      <c r="A18" s="10"/>
      <c r="B18" s="74">
        <v>15</v>
      </c>
      <c r="C18" s="82">
        <f>VLOOKUP(G18,'Pointage 2e cycle'!$A$12:$O$100,2,FALSE)</f>
        <v>0</v>
      </c>
      <c r="D18" s="75" t="e">
        <f>VLOOKUP($C18,'Rapport écrit 2e cycle'!$A$7:$D$100,2,FALSE)</f>
        <v>#N/A</v>
      </c>
      <c r="E18" s="75" t="e">
        <f>VLOOKUP($C18,'Rapport écrit 2e cycle'!$A$7:$D$100,3,FALSE)</f>
        <v>#N/A</v>
      </c>
      <c r="F18" s="75" t="e">
        <f>VLOOKUP($C18,'Rapport écrit 2e cycle'!$A$7:$D$100,4,FALSE)</f>
        <v>#N/A</v>
      </c>
      <c r="G18" s="83">
        <f>LARGE('Pointage 2e cycle'!$O$12:$O$100,B18)</f>
        <v>0</v>
      </c>
      <c r="H18" s="10"/>
    </row>
    <row r="19" spans="1:8" ht="18.75" x14ac:dyDescent="0.25">
      <c r="A19" s="10"/>
      <c r="B19" s="74">
        <v>16</v>
      </c>
      <c r="C19" s="82">
        <f>VLOOKUP(G19,'Pointage 2e cycle'!$A$12:$O$100,2,FALSE)</f>
        <v>0</v>
      </c>
      <c r="D19" s="75" t="e">
        <f>VLOOKUP($C19,'Rapport écrit 2e cycle'!$A$7:$D$100,2,FALSE)</f>
        <v>#N/A</v>
      </c>
      <c r="E19" s="75" t="e">
        <f>VLOOKUP($C19,'Rapport écrit 2e cycle'!$A$7:$D$100,3,FALSE)</f>
        <v>#N/A</v>
      </c>
      <c r="F19" s="75" t="e">
        <f>VLOOKUP($C19,'Rapport écrit 2e cycle'!$A$7:$D$100,4,FALSE)</f>
        <v>#N/A</v>
      </c>
      <c r="G19" s="83">
        <f>LARGE('Pointage 2e cycle'!$O$12:$O$100,B19)</f>
        <v>0</v>
      </c>
      <c r="H19" s="10"/>
    </row>
    <row r="20" spans="1:8" ht="18.75" x14ac:dyDescent="0.25">
      <c r="A20" s="10"/>
      <c r="B20" s="74">
        <v>17</v>
      </c>
      <c r="C20" s="82">
        <f>VLOOKUP(G20,'Pointage 2e cycle'!$A$12:$O$100,2,FALSE)</f>
        <v>0</v>
      </c>
      <c r="D20" s="75" t="e">
        <f>VLOOKUP($C20,'Rapport écrit 2e cycle'!$A$7:$D$100,2,FALSE)</f>
        <v>#N/A</v>
      </c>
      <c r="E20" s="75" t="e">
        <f>VLOOKUP($C20,'Rapport écrit 2e cycle'!$A$7:$D$100,3,FALSE)</f>
        <v>#N/A</v>
      </c>
      <c r="F20" s="75" t="e">
        <f>VLOOKUP($C20,'Rapport écrit 2e cycle'!$A$7:$D$100,4,FALSE)</f>
        <v>#N/A</v>
      </c>
      <c r="G20" s="83">
        <f>LARGE('Pointage 2e cycle'!$O$12:$O$100,B20)</f>
        <v>0</v>
      </c>
      <c r="H20" s="10"/>
    </row>
    <row r="21" spans="1:8" ht="18.75" x14ac:dyDescent="0.25">
      <c r="A21" s="10"/>
      <c r="B21" s="74">
        <v>18</v>
      </c>
      <c r="C21" s="82">
        <f>VLOOKUP(G21,'Pointage 2e cycle'!$A$12:$O$100,2,FALSE)</f>
        <v>0</v>
      </c>
      <c r="D21" s="75" t="e">
        <f>VLOOKUP($C21,'Rapport écrit 2e cycle'!$A$7:$D$100,2,FALSE)</f>
        <v>#N/A</v>
      </c>
      <c r="E21" s="75" t="e">
        <f>VLOOKUP($C21,'Rapport écrit 2e cycle'!$A$7:$D$100,3,FALSE)</f>
        <v>#N/A</v>
      </c>
      <c r="F21" s="75" t="e">
        <f>VLOOKUP($C21,'Rapport écrit 2e cycle'!$A$7:$D$100,4,FALSE)</f>
        <v>#N/A</v>
      </c>
      <c r="G21" s="83">
        <f>LARGE('Pointage 2e cycle'!$O$12:$O$100,B21)</f>
        <v>0</v>
      </c>
      <c r="H21" s="10"/>
    </row>
    <row r="22" spans="1:8" ht="18.75" x14ac:dyDescent="0.25">
      <c r="A22" s="10"/>
      <c r="B22" s="74">
        <v>19</v>
      </c>
      <c r="C22" s="82">
        <f>VLOOKUP(G22,'Pointage 2e cycle'!$A$12:$O$100,2,FALSE)</f>
        <v>0</v>
      </c>
      <c r="D22" s="75" t="e">
        <f>VLOOKUP($C22,'Rapport écrit 2e cycle'!$A$7:$D$100,2,FALSE)</f>
        <v>#N/A</v>
      </c>
      <c r="E22" s="75" t="e">
        <f>VLOOKUP($C22,'Rapport écrit 2e cycle'!$A$7:$D$100,3,FALSE)</f>
        <v>#N/A</v>
      </c>
      <c r="F22" s="75" t="e">
        <f>VLOOKUP($C22,'Rapport écrit 2e cycle'!$A$7:$D$100,4,FALSE)</f>
        <v>#N/A</v>
      </c>
      <c r="G22" s="83">
        <f>LARGE('Pointage 2e cycle'!$O$12:$O$100,B22)</f>
        <v>0</v>
      </c>
      <c r="H22" s="10"/>
    </row>
    <row r="23" spans="1:8" ht="18.75" x14ac:dyDescent="0.25">
      <c r="A23" s="10"/>
      <c r="B23" s="74">
        <v>20</v>
      </c>
      <c r="C23" s="82">
        <f>VLOOKUP(G23,'Pointage 2e cycle'!$A$12:$O$100,2,FALSE)</f>
        <v>0</v>
      </c>
      <c r="D23" s="75" t="e">
        <f>VLOOKUP($C23,'Rapport écrit 2e cycle'!$A$7:$D$100,2,FALSE)</f>
        <v>#N/A</v>
      </c>
      <c r="E23" s="75" t="e">
        <f>VLOOKUP($C23,'Rapport écrit 2e cycle'!$A$7:$D$100,3,FALSE)</f>
        <v>#N/A</v>
      </c>
      <c r="F23" s="75" t="e">
        <f>VLOOKUP($C23,'Rapport écrit 2e cycle'!$A$7:$D$100,4,FALSE)</f>
        <v>#N/A</v>
      </c>
      <c r="G23" s="83">
        <f>LARGE('Pointage 2e cycle'!$O$12:$O$100,B23)</f>
        <v>0</v>
      </c>
      <c r="H23" s="10"/>
    </row>
    <row r="24" spans="1:8" ht="18.75" x14ac:dyDescent="0.25">
      <c r="A24" s="10"/>
      <c r="B24" s="74">
        <v>21</v>
      </c>
      <c r="C24" s="82">
        <f>VLOOKUP(G24,'Pointage 2e cycle'!$A$12:$O$100,2,FALSE)</f>
        <v>0</v>
      </c>
      <c r="D24" s="75" t="e">
        <f>VLOOKUP($C24,'Rapport écrit 2e cycle'!$A$7:$D$100,2,FALSE)</f>
        <v>#N/A</v>
      </c>
      <c r="E24" s="75" t="e">
        <f>VLOOKUP($C24,'Rapport écrit 2e cycle'!$A$7:$D$100,3,FALSE)</f>
        <v>#N/A</v>
      </c>
      <c r="F24" s="75" t="e">
        <f>VLOOKUP($C24,'Rapport écrit 2e cycle'!$A$7:$D$100,4,FALSE)</f>
        <v>#N/A</v>
      </c>
      <c r="G24" s="83">
        <f>LARGE('Pointage 2e cycle'!$O$12:$O$100,B24)</f>
        <v>0</v>
      </c>
      <c r="H24" s="10"/>
    </row>
    <row r="25" spans="1:8" ht="18.75" x14ac:dyDescent="0.25">
      <c r="A25" s="10"/>
      <c r="B25" s="74">
        <v>22</v>
      </c>
      <c r="C25" s="82">
        <f>VLOOKUP(G25,'Pointage 2e cycle'!$A$12:$O$100,2,FALSE)</f>
        <v>0</v>
      </c>
      <c r="D25" s="75" t="e">
        <f>VLOOKUP($C25,'Rapport écrit 2e cycle'!$A$7:$D$100,2,FALSE)</f>
        <v>#N/A</v>
      </c>
      <c r="E25" s="75" t="e">
        <f>VLOOKUP($C25,'Rapport écrit 2e cycle'!$A$7:$D$100,3,FALSE)</f>
        <v>#N/A</v>
      </c>
      <c r="F25" s="75" t="e">
        <f>VLOOKUP($C25,'Rapport écrit 2e cycle'!$A$7:$D$100,4,FALSE)</f>
        <v>#N/A</v>
      </c>
      <c r="G25" s="83">
        <f>LARGE('Pointage 2e cycle'!$O$12:$O$100,B25)</f>
        <v>0</v>
      </c>
      <c r="H25" s="10"/>
    </row>
    <row r="26" spans="1:8" ht="18.75" x14ac:dyDescent="0.25">
      <c r="A26" s="10"/>
      <c r="B26" s="74">
        <v>23</v>
      </c>
      <c r="C26" s="82">
        <f>VLOOKUP(G26,'Pointage 2e cycle'!$A$12:$O$100,2,FALSE)</f>
        <v>0</v>
      </c>
      <c r="D26" s="75" t="e">
        <f>VLOOKUP($C26,'Rapport écrit 2e cycle'!$A$7:$D$100,2,FALSE)</f>
        <v>#N/A</v>
      </c>
      <c r="E26" s="75" t="e">
        <f>VLOOKUP($C26,'Rapport écrit 2e cycle'!$A$7:$D$100,3,FALSE)</f>
        <v>#N/A</v>
      </c>
      <c r="F26" s="75" t="e">
        <f>VLOOKUP($C26,'Rapport écrit 2e cycle'!$A$7:$D$100,4,FALSE)</f>
        <v>#N/A</v>
      </c>
      <c r="G26" s="83">
        <f>LARGE('Pointage 2e cycle'!$O$12:$O$100,B26)</f>
        <v>0</v>
      </c>
      <c r="H26" s="10"/>
    </row>
    <row r="27" spans="1:8" ht="18.75" x14ac:dyDescent="0.25">
      <c r="A27" s="10"/>
      <c r="B27" s="74">
        <v>24</v>
      </c>
      <c r="C27" s="82">
        <f>VLOOKUP(G27,'Pointage 2e cycle'!$A$12:$O$100,2,FALSE)</f>
        <v>0</v>
      </c>
      <c r="D27" s="75" t="e">
        <f>VLOOKUP($C27,'Rapport écrit 2e cycle'!$A$7:$D$100,2,FALSE)</f>
        <v>#N/A</v>
      </c>
      <c r="E27" s="75" t="e">
        <f>VLOOKUP($C27,'Rapport écrit 2e cycle'!$A$7:$D$100,3,FALSE)</f>
        <v>#N/A</v>
      </c>
      <c r="F27" s="75" t="e">
        <f>VLOOKUP($C27,'Rapport écrit 2e cycle'!$A$7:$D$100,4,FALSE)</f>
        <v>#N/A</v>
      </c>
      <c r="G27" s="83">
        <f>LARGE('Pointage 2e cycle'!$O$12:$O$100,B27)</f>
        <v>0</v>
      </c>
      <c r="H27" s="10"/>
    </row>
    <row r="28" spans="1:8" ht="18.75" x14ac:dyDescent="0.25">
      <c r="A28" s="10"/>
      <c r="B28" s="74">
        <v>25</v>
      </c>
      <c r="C28" s="82">
        <f>VLOOKUP(G28,'Pointage 2e cycle'!$A$12:$O$100,2,FALSE)</f>
        <v>0</v>
      </c>
      <c r="D28" s="75" t="e">
        <f>VLOOKUP($C28,'Rapport écrit 2e cycle'!$A$7:$D$100,2,FALSE)</f>
        <v>#N/A</v>
      </c>
      <c r="E28" s="75" t="e">
        <f>VLOOKUP($C28,'Rapport écrit 2e cycle'!$A$7:$D$100,3,FALSE)</f>
        <v>#N/A</v>
      </c>
      <c r="F28" s="75" t="e">
        <f>VLOOKUP($C28,'Rapport écrit 2e cycle'!$A$7:$D$100,4,FALSE)</f>
        <v>#N/A</v>
      </c>
      <c r="G28" s="83">
        <f>LARGE('Pointage 2e cycle'!$O$12:$O$100,B28)</f>
        <v>0</v>
      </c>
      <c r="H28" s="10"/>
    </row>
    <row r="29" spans="1:8" ht="18.75" x14ac:dyDescent="0.25">
      <c r="A29" s="10"/>
      <c r="B29" s="74">
        <v>26</v>
      </c>
      <c r="C29" s="82">
        <f>VLOOKUP(G29,'Pointage 2e cycle'!$A$12:$O$100,2,FALSE)</f>
        <v>0</v>
      </c>
      <c r="D29" s="75" t="e">
        <f>VLOOKUP($C29,'Rapport écrit 2e cycle'!$A$7:$D$100,2,FALSE)</f>
        <v>#N/A</v>
      </c>
      <c r="E29" s="75" t="e">
        <f>VLOOKUP($C29,'Rapport écrit 2e cycle'!$A$7:$D$100,3,FALSE)</f>
        <v>#N/A</v>
      </c>
      <c r="F29" s="75" t="e">
        <f>VLOOKUP($C29,'Rapport écrit 2e cycle'!$A$7:$D$100,4,FALSE)</f>
        <v>#N/A</v>
      </c>
      <c r="G29" s="83">
        <f>LARGE('Pointage 2e cycle'!$O$12:$O$100,B29)</f>
        <v>0</v>
      </c>
      <c r="H29" s="10"/>
    </row>
    <row r="30" spans="1:8" ht="18.75" x14ac:dyDescent="0.25">
      <c r="A30" s="10"/>
      <c r="B30" s="74">
        <v>27</v>
      </c>
      <c r="C30" s="82">
        <f>VLOOKUP(G30,'Pointage 2e cycle'!$A$12:$O$100,2,FALSE)</f>
        <v>0</v>
      </c>
      <c r="D30" s="75" t="e">
        <f>VLOOKUP($C30,'Rapport écrit 2e cycle'!$A$7:$D$100,2,FALSE)</f>
        <v>#N/A</v>
      </c>
      <c r="E30" s="75" t="e">
        <f>VLOOKUP($C30,'Rapport écrit 2e cycle'!$A$7:$D$100,3,FALSE)</f>
        <v>#N/A</v>
      </c>
      <c r="F30" s="75" t="e">
        <f>VLOOKUP($C30,'Rapport écrit 2e cycle'!$A$7:$D$100,4,FALSE)</f>
        <v>#N/A</v>
      </c>
      <c r="G30" s="83">
        <f>LARGE('Pointage 2e cycle'!$O$12:$O$100,B30)</f>
        <v>0</v>
      </c>
      <c r="H30" s="10"/>
    </row>
    <row r="31" spans="1:8" ht="18.75" x14ac:dyDescent="0.25">
      <c r="A31" s="10"/>
      <c r="B31" s="74">
        <v>28</v>
      </c>
      <c r="C31" s="82">
        <f>VLOOKUP(G31,'Pointage 2e cycle'!$A$12:$O$100,2,FALSE)</f>
        <v>0</v>
      </c>
      <c r="D31" s="75" t="e">
        <f>VLOOKUP($C31,'Rapport écrit 2e cycle'!$A$7:$D$100,2,FALSE)</f>
        <v>#N/A</v>
      </c>
      <c r="E31" s="75" t="e">
        <f>VLOOKUP($C31,'Rapport écrit 2e cycle'!$A$7:$D$100,3,FALSE)</f>
        <v>#N/A</v>
      </c>
      <c r="F31" s="75" t="e">
        <f>VLOOKUP($C31,'Rapport écrit 2e cycle'!$A$7:$D$100,4,FALSE)</f>
        <v>#N/A</v>
      </c>
      <c r="G31" s="83">
        <f>LARGE('Pointage 2e cycle'!$O$12:$O$100,B31)</f>
        <v>0</v>
      </c>
      <c r="H31" s="10"/>
    </row>
    <row r="32" spans="1:8" ht="18.75" x14ac:dyDescent="0.25">
      <c r="A32" s="10"/>
      <c r="B32" s="74">
        <v>29</v>
      </c>
      <c r="C32" s="82">
        <f>VLOOKUP(G32,'Pointage 2e cycle'!$A$12:$O$100,2,FALSE)</f>
        <v>0</v>
      </c>
      <c r="D32" s="75" t="e">
        <f>VLOOKUP($C32,'Rapport écrit 2e cycle'!$A$7:$D$100,2,FALSE)</f>
        <v>#N/A</v>
      </c>
      <c r="E32" s="75" t="e">
        <f>VLOOKUP($C32,'Rapport écrit 2e cycle'!$A$7:$D$100,3,FALSE)</f>
        <v>#N/A</v>
      </c>
      <c r="F32" s="75" t="e">
        <f>VLOOKUP($C32,'Rapport écrit 2e cycle'!$A$7:$D$100,4,FALSE)</f>
        <v>#N/A</v>
      </c>
      <c r="G32" s="83">
        <f>LARGE('Pointage 2e cycle'!$O$12:$O$100,B32)</f>
        <v>0</v>
      </c>
      <c r="H32" s="10"/>
    </row>
    <row r="33" spans="1:8" ht="18.75" x14ac:dyDescent="0.25">
      <c r="A33" s="10"/>
      <c r="B33" s="74">
        <v>30</v>
      </c>
      <c r="C33" s="82">
        <f>VLOOKUP(G33,'Pointage 2e cycle'!$A$12:$O$100,2,FALSE)</f>
        <v>0</v>
      </c>
      <c r="D33" s="75" t="e">
        <f>VLOOKUP($C33,'Rapport écrit 2e cycle'!$A$7:$D$100,2,FALSE)</f>
        <v>#N/A</v>
      </c>
      <c r="E33" s="75" t="e">
        <f>VLOOKUP($C33,'Rapport écrit 2e cycle'!$A$7:$D$100,3,FALSE)</f>
        <v>#N/A</v>
      </c>
      <c r="F33" s="75" t="e">
        <f>VLOOKUP($C33,'Rapport écrit 2e cycle'!$A$7:$D$100,4,FALSE)</f>
        <v>#N/A</v>
      </c>
      <c r="G33" s="83">
        <f>LARGE('Pointage 2e cycle'!$O$12:$O$100,B33)</f>
        <v>0</v>
      </c>
      <c r="H33" s="10"/>
    </row>
    <row r="34" spans="1:8" s="1" customFormat="1" ht="21" x14ac:dyDescent="0.35">
      <c r="A34" s="11"/>
      <c r="B34" s="74">
        <v>31</v>
      </c>
      <c r="C34" s="82">
        <f>VLOOKUP(G34,'Pointage 2e cycle'!$A$12:$O$100,2,FALSE)</f>
        <v>0</v>
      </c>
      <c r="D34" s="75" t="e">
        <f>VLOOKUP($C34,'Rapport écrit 2e cycle'!$A$7:$D$100,2,FALSE)</f>
        <v>#N/A</v>
      </c>
      <c r="E34" s="75" t="e">
        <f>VLOOKUP($C34,'Rapport écrit 2e cycle'!$A$7:$D$100,3,FALSE)</f>
        <v>#N/A</v>
      </c>
      <c r="F34" s="75" t="e">
        <f>VLOOKUP($C34,'Rapport écrit 2e cycle'!$A$7:$D$100,4,FALSE)</f>
        <v>#N/A</v>
      </c>
      <c r="G34" s="83">
        <f>LARGE('Pointage 2e cycle'!$O$12:$O$100,B34)</f>
        <v>0</v>
      </c>
      <c r="H34" s="11"/>
    </row>
    <row r="35" spans="1:8" s="1" customFormat="1" ht="21" x14ac:dyDescent="0.35">
      <c r="A35" s="11"/>
      <c r="B35" s="74">
        <v>32</v>
      </c>
      <c r="C35" s="82">
        <f>VLOOKUP(G35,'Pointage 2e cycle'!$A$12:$O$100,2,FALSE)</f>
        <v>0</v>
      </c>
      <c r="D35" s="75" t="e">
        <f>VLOOKUP($C35,'Rapport écrit 2e cycle'!$A$7:$D$100,2,FALSE)</f>
        <v>#N/A</v>
      </c>
      <c r="E35" s="75" t="e">
        <f>VLOOKUP($C35,'Rapport écrit 2e cycle'!$A$7:$D$100,3,FALSE)</f>
        <v>#N/A</v>
      </c>
      <c r="F35" s="75" t="e">
        <f>VLOOKUP($C35,'Rapport écrit 2e cycle'!$A$7:$D$100,4,FALSE)</f>
        <v>#N/A</v>
      </c>
      <c r="G35" s="83">
        <f>LARGE('Pointage 2e cycle'!$O$12:$O$100,B35)</f>
        <v>0</v>
      </c>
      <c r="H35" s="11"/>
    </row>
    <row r="36" spans="1:8" ht="18.75" x14ac:dyDescent="0.25">
      <c r="B36" s="74">
        <v>33</v>
      </c>
      <c r="C36" s="82">
        <f>VLOOKUP(G36,'Pointage 2e cycle'!$A$12:$O$100,2,FALSE)</f>
        <v>0</v>
      </c>
      <c r="D36" s="75" t="e">
        <f>VLOOKUP($C36,'Rapport écrit 2e cycle'!$A$7:$D$100,2,FALSE)</f>
        <v>#N/A</v>
      </c>
      <c r="E36" s="75" t="e">
        <f>VLOOKUP($C36,'Rapport écrit 2e cycle'!$A$7:$D$100,3,FALSE)</f>
        <v>#N/A</v>
      </c>
      <c r="F36" s="75" t="e">
        <f>VLOOKUP($C36,'Rapport écrit 2e cycle'!$A$7:$D$100,4,FALSE)</f>
        <v>#N/A</v>
      </c>
      <c r="G36" s="83">
        <f>LARGE('Pointage 2e cycle'!$O$12:$O$100,B36)</f>
        <v>0</v>
      </c>
    </row>
    <row r="37" spans="1:8" ht="18.75" x14ac:dyDescent="0.25">
      <c r="B37" s="74">
        <v>34</v>
      </c>
      <c r="C37" s="82">
        <f>VLOOKUP(G37,'Pointage 2e cycle'!$A$12:$O$100,2,FALSE)</f>
        <v>0</v>
      </c>
      <c r="D37" s="75" t="e">
        <f>VLOOKUP($C37,'Rapport écrit 2e cycle'!$A$7:$D$100,2,FALSE)</f>
        <v>#N/A</v>
      </c>
      <c r="E37" s="75" t="e">
        <f>VLOOKUP($C37,'Rapport écrit 2e cycle'!$A$7:$D$100,3,FALSE)</f>
        <v>#N/A</v>
      </c>
      <c r="F37" s="75" t="e">
        <f>VLOOKUP($C37,'Rapport écrit 2e cycle'!$A$7:$D$100,4,FALSE)</f>
        <v>#N/A</v>
      </c>
      <c r="G37" s="83">
        <f>LARGE('Pointage 2e cycle'!$O$12:$O$100,B37)</f>
        <v>0</v>
      </c>
    </row>
    <row r="38" spans="1:8" ht="18.75" x14ac:dyDescent="0.25">
      <c r="B38" s="74">
        <v>35</v>
      </c>
      <c r="C38" s="82">
        <f>VLOOKUP(G38,'Pointage 2e cycle'!$A$12:$O$100,2,FALSE)</f>
        <v>0</v>
      </c>
      <c r="D38" s="75" t="e">
        <f>VLOOKUP($C38,'Rapport écrit 2e cycle'!$A$7:$D$100,2,FALSE)</f>
        <v>#N/A</v>
      </c>
      <c r="E38" s="75" t="e">
        <f>VLOOKUP($C38,'Rapport écrit 2e cycle'!$A$7:$D$100,3,FALSE)</f>
        <v>#N/A</v>
      </c>
      <c r="F38" s="75" t="e">
        <f>VLOOKUP($C38,'Rapport écrit 2e cycle'!$A$7:$D$100,4,FALSE)</f>
        <v>#N/A</v>
      </c>
      <c r="G38" s="83">
        <f>LARGE('Pointage 2e cycle'!$O$12:$O$100,B38)</f>
        <v>0</v>
      </c>
    </row>
    <row r="39" spans="1:8" ht="18.75" x14ac:dyDescent="0.25">
      <c r="B39" s="74">
        <v>36</v>
      </c>
      <c r="C39" s="82">
        <f>VLOOKUP(G39,'Pointage 2e cycle'!$A$12:$O$100,2,FALSE)</f>
        <v>0</v>
      </c>
      <c r="D39" s="75" t="e">
        <f>VLOOKUP($C39,'Rapport écrit 2e cycle'!$A$7:$D$100,2,FALSE)</f>
        <v>#N/A</v>
      </c>
      <c r="E39" s="75" t="e">
        <f>VLOOKUP($C39,'Rapport écrit 2e cycle'!$A$7:$D$100,3,FALSE)</f>
        <v>#N/A</v>
      </c>
      <c r="F39" s="75" t="e">
        <f>VLOOKUP($C39,'Rapport écrit 2e cycle'!$A$7:$D$100,4,FALSE)</f>
        <v>#N/A</v>
      </c>
      <c r="G39" s="83">
        <f>LARGE('Pointage 2e cycle'!$O$12:$O$100,B39)</f>
        <v>0</v>
      </c>
    </row>
    <row r="40" spans="1:8" ht="18.75" x14ac:dyDescent="0.25">
      <c r="B40" s="74">
        <v>37</v>
      </c>
      <c r="C40" s="82">
        <f>VLOOKUP(G40,'Pointage 2e cycle'!$A$12:$O$100,2,FALSE)</f>
        <v>0</v>
      </c>
      <c r="D40" s="75" t="e">
        <f>VLOOKUP($C40,'Rapport écrit 2e cycle'!$A$7:$D$100,2,FALSE)</f>
        <v>#N/A</v>
      </c>
      <c r="E40" s="75" t="e">
        <f>VLOOKUP($C40,'Rapport écrit 2e cycle'!$A$7:$D$100,3,FALSE)</f>
        <v>#N/A</v>
      </c>
      <c r="F40" s="75" t="e">
        <f>VLOOKUP($C40,'Rapport écrit 2e cycle'!$A$7:$D$100,4,FALSE)</f>
        <v>#N/A</v>
      </c>
      <c r="G40" s="83">
        <f>LARGE('Pointage 2e cycle'!$O$12:$O$100,B40)</f>
        <v>0</v>
      </c>
    </row>
    <row r="41" spans="1:8" ht="18.75" x14ac:dyDescent="0.25">
      <c r="B41" s="74">
        <v>38</v>
      </c>
      <c r="C41" s="82">
        <f>VLOOKUP(G41,'Pointage 2e cycle'!$A$12:$O$100,2,FALSE)</f>
        <v>0</v>
      </c>
      <c r="D41" s="75" t="e">
        <f>VLOOKUP($C41,'Rapport écrit 2e cycle'!$A$7:$D$100,2,FALSE)</f>
        <v>#N/A</v>
      </c>
      <c r="E41" s="75" t="e">
        <f>VLOOKUP($C41,'Rapport écrit 2e cycle'!$A$7:$D$100,3,FALSE)</f>
        <v>#N/A</v>
      </c>
      <c r="F41" s="75" t="e">
        <f>VLOOKUP($C41,'Rapport écrit 2e cycle'!$A$7:$D$100,4,FALSE)</f>
        <v>#N/A</v>
      </c>
      <c r="G41" s="83">
        <f>LARGE('Pointage 2e cycle'!$O$12:$O$100,B41)</f>
        <v>0</v>
      </c>
    </row>
    <row r="42" spans="1:8" ht="18.75" x14ac:dyDescent="0.25">
      <c r="B42" s="74">
        <v>39</v>
      </c>
      <c r="C42" s="82">
        <f>VLOOKUP(G42,'Pointage 2e cycle'!$A$12:$O$100,2,FALSE)</f>
        <v>0</v>
      </c>
      <c r="D42" s="75" t="e">
        <f>VLOOKUP($C42,'Rapport écrit 2e cycle'!$A$7:$D$100,2,FALSE)</f>
        <v>#N/A</v>
      </c>
      <c r="E42" s="75" t="e">
        <f>VLOOKUP($C42,'Rapport écrit 2e cycle'!$A$7:$D$100,3,FALSE)</f>
        <v>#N/A</v>
      </c>
      <c r="F42" s="75" t="e">
        <f>VLOOKUP($C42,'Rapport écrit 2e cycle'!$A$7:$D$100,4,FALSE)</f>
        <v>#N/A</v>
      </c>
      <c r="G42" s="83">
        <f>LARGE('Pointage 2e cycle'!$O$12:$O$100,B42)</f>
        <v>0</v>
      </c>
    </row>
    <row r="43" spans="1:8" ht="18.75" x14ac:dyDescent="0.25">
      <c r="B43" s="74">
        <v>40</v>
      </c>
      <c r="C43" s="82">
        <f>VLOOKUP(G43,'Pointage 2e cycle'!$A$12:$O$100,2,FALSE)</f>
        <v>0</v>
      </c>
      <c r="D43" s="75" t="e">
        <f>VLOOKUP($C43,'Rapport écrit 2e cycle'!$A$7:$D$100,2,FALSE)</f>
        <v>#N/A</v>
      </c>
      <c r="E43" s="75" t="e">
        <f>VLOOKUP($C43,'Rapport écrit 2e cycle'!$A$7:$D$100,3,FALSE)</f>
        <v>#N/A</v>
      </c>
      <c r="F43" s="75" t="e">
        <f>VLOOKUP($C43,'Rapport écrit 2e cycle'!$A$7:$D$100,4,FALSE)</f>
        <v>#N/A</v>
      </c>
      <c r="G43" s="83">
        <f>LARGE('Pointage 2e cycle'!$O$12:$O$100,B43)</f>
        <v>0</v>
      </c>
    </row>
    <row r="44" spans="1:8" ht="18.75" x14ac:dyDescent="0.25">
      <c r="B44" s="74">
        <v>41</v>
      </c>
      <c r="C44" s="82">
        <f>VLOOKUP(G44,'Pointage 2e cycle'!$A$12:$O$100,2,FALSE)</f>
        <v>0</v>
      </c>
      <c r="D44" s="75" t="e">
        <f>VLOOKUP($C44,'Rapport écrit 2e cycle'!$A$7:$D$100,2,FALSE)</f>
        <v>#N/A</v>
      </c>
      <c r="E44" s="75" t="e">
        <f>VLOOKUP($C44,'Rapport écrit 2e cycle'!$A$7:$D$100,3,FALSE)</f>
        <v>#N/A</v>
      </c>
      <c r="F44" s="75" t="e">
        <f>VLOOKUP($C44,'Rapport écrit 2e cycle'!$A$7:$D$100,4,FALSE)</f>
        <v>#N/A</v>
      </c>
      <c r="G44" s="83">
        <f>LARGE('Pointage 2e cycle'!$O$12:$O$100,B44)</f>
        <v>0</v>
      </c>
    </row>
    <row r="45" spans="1:8" ht="18.75" x14ac:dyDescent="0.25">
      <c r="B45" s="74">
        <v>42</v>
      </c>
      <c r="C45" s="82">
        <f>VLOOKUP(G45,'Pointage 2e cycle'!$A$12:$O$100,2,FALSE)</f>
        <v>0</v>
      </c>
      <c r="D45" s="75" t="e">
        <f>VLOOKUP($C45,'Rapport écrit 2e cycle'!$A$7:$D$100,2,FALSE)</f>
        <v>#N/A</v>
      </c>
      <c r="E45" s="75" t="e">
        <f>VLOOKUP($C45,'Rapport écrit 2e cycle'!$A$7:$D$100,3,FALSE)</f>
        <v>#N/A</v>
      </c>
      <c r="F45" s="75" t="e">
        <f>VLOOKUP($C45,'Rapport écrit 2e cycle'!$A$7:$D$100,4,FALSE)</f>
        <v>#N/A</v>
      </c>
      <c r="G45" s="83">
        <f>LARGE('Pointage 2e cycle'!$O$12:$O$100,B45)</f>
        <v>0</v>
      </c>
    </row>
    <row r="46" spans="1:8" ht="18.75" x14ac:dyDescent="0.25">
      <c r="B46" s="74">
        <v>43</v>
      </c>
      <c r="C46" s="82">
        <f>VLOOKUP(G46,'Pointage 2e cycle'!$A$12:$O$100,2,FALSE)</f>
        <v>0</v>
      </c>
      <c r="D46" s="75" t="e">
        <f>VLOOKUP($C46,'Rapport écrit 2e cycle'!$A$7:$D$100,2,FALSE)</f>
        <v>#N/A</v>
      </c>
      <c r="E46" s="75" t="e">
        <f>VLOOKUP($C46,'Rapport écrit 2e cycle'!$A$7:$D$100,3,FALSE)</f>
        <v>#N/A</v>
      </c>
      <c r="F46" s="75" t="e">
        <f>VLOOKUP($C46,'Rapport écrit 2e cycle'!$A$7:$D$100,4,FALSE)</f>
        <v>#N/A</v>
      </c>
      <c r="G46" s="83">
        <f>LARGE('Pointage 2e cycle'!$O$12:$O$100,B46)</f>
        <v>0</v>
      </c>
    </row>
    <row r="47" spans="1:8" ht="18.75" x14ac:dyDescent="0.25">
      <c r="B47" s="74">
        <v>44</v>
      </c>
      <c r="C47" s="82">
        <f>VLOOKUP(G47,'Pointage 2e cycle'!$A$12:$O$100,2,FALSE)</f>
        <v>0</v>
      </c>
      <c r="D47" s="75" t="e">
        <f>VLOOKUP($C47,'Rapport écrit 2e cycle'!$A$7:$D$100,2,FALSE)</f>
        <v>#N/A</v>
      </c>
      <c r="E47" s="75" t="e">
        <f>VLOOKUP($C47,'Rapport écrit 2e cycle'!$A$7:$D$100,3,FALSE)</f>
        <v>#N/A</v>
      </c>
      <c r="F47" s="75" t="e">
        <f>VLOOKUP($C47,'Rapport écrit 2e cycle'!$A$7:$D$100,4,FALSE)</f>
        <v>#N/A</v>
      </c>
      <c r="G47" s="83">
        <f>LARGE('Pointage 2e cycle'!$O$12:$O$100,B47)</f>
        <v>0</v>
      </c>
    </row>
    <row r="48" spans="1:8" ht="18.75" x14ac:dyDescent="0.25">
      <c r="B48" s="74">
        <v>45</v>
      </c>
      <c r="C48" s="82">
        <f>VLOOKUP(G48,'Pointage 2e cycle'!$A$12:$O$100,2,FALSE)</f>
        <v>0</v>
      </c>
      <c r="D48" s="75" t="e">
        <f>VLOOKUP($C48,'Rapport écrit 2e cycle'!$A$7:$D$100,2,FALSE)</f>
        <v>#N/A</v>
      </c>
      <c r="E48" s="75" t="e">
        <f>VLOOKUP($C48,'Rapport écrit 2e cycle'!$A$7:$D$100,3,FALSE)</f>
        <v>#N/A</v>
      </c>
      <c r="F48" s="75" t="e">
        <f>VLOOKUP($C48,'Rapport écrit 2e cycle'!$A$7:$D$100,4,FALSE)</f>
        <v>#N/A</v>
      </c>
      <c r="G48" s="83">
        <f>LARGE('Pointage 2e cycle'!$O$12:$O$100,B48)</f>
        <v>0</v>
      </c>
    </row>
    <row r="49" spans="2:7" ht="18.75" x14ac:dyDescent="0.25">
      <c r="B49" s="74">
        <v>46</v>
      </c>
      <c r="C49" s="82">
        <f>VLOOKUP(G49,'Pointage 2e cycle'!$A$12:$O$100,2,FALSE)</f>
        <v>0</v>
      </c>
      <c r="D49" s="75" t="e">
        <f>VLOOKUP($C49,'Rapport écrit 2e cycle'!$A$7:$D$100,2,FALSE)</f>
        <v>#N/A</v>
      </c>
      <c r="E49" s="75" t="e">
        <f>VLOOKUP($C49,'Rapport écrit 2e cycle'!$A$7:$D$100,3,FALSE)</f>
        <v>#N/A</v>
      </c>
      <c r="F49" s="75" t="e">
        <f>VLOOKUP($C49,'Rapport écrit 2e cycle'!$A$7:$D$100,4,FALSE)</f>
        <v>#N/A</v>
      </c>
      <c r="G49" s="83">
        <f>LARGE('Pointage 2e cycle'!$O$12:$O$100,B49)</f>
        <v>0</v>
      </c>
    </row>
    <row r="50" spans="2:7" ht="18.75" x14ac:dyDescent="0.25">
      <c r="B50" s="74">
        <v>47</v>
      </c>
      <c r="C50" s="82">
        <f>VLOOKUP(G50,'Pointage 2e cycle'!$A$12:$O$100,2,FALSE)</f>
        <v>0</v>
      </c>
      <c r="D50" s="75" t="e">
        <f>VLOOKUP($C50,'Rapport écrit 2e cycle'!$A$7:$D$100,2,FALSE)</f>
        <v>#N/A</v>
      </c>
      <c r="E50" s="75" t="e">
        <f>VLOOKUP($C50,'Rapport écrit 2e cycle'!$A$7:$D$100,3,FALSE)</f>
        <v>#N/A</v>
      </c>
      <c r="F50" s="75" t="e">
        <f>VLOOKUP($C50,'Rapport écrit 2e cycle'!$A$7:$D$100,4,FALSE)</f>
        <v>#N/A</v>
      </c>
      <c r="G50" s="83">
        <f>LARGE('Pointage 2e cycle'!$O$12:$O$100,B50)</f>
        <v>0</v>
      </c>
    </row>
    <row r="51" spans="2:7" ht="18.75" x14ac:dyDescent="0.25">
      <c r="B51" s="74">
        <v>48</v>
      </c>
      <c r="C51" s="82">
        <f>VLOOKUP(G51,'Pointage 2e cycle'!$A$12:$O$100,2,FALSE)</f>
        <v>0</v>
      </c>
      <c r="D51" s="75" t="e">
        <f>VLOOKUP($C51,'Rapport écrit 2e cycle'!$A$7:$D$100,2,FALSE)</f>
        <v>#N/A</v>
      </c>
      <c r="E51" s="75" t="e">
        <f>VLOOKUP($C51,'Rapport écrit 2e cycle'!$A$7:$D$100,3,FALSE)</f>
        <v>#N/A</v>
      </c>
      <c r="F51" s="75" t="e">
        <f>VLOOKUP($C51,'Rapport écrit 2e cycle'!$A$7:$D$100,4,FALSE)</f>
        <v>#N/A</v>
      </c>
      <c r="G51" s="83">
        <f>LARGE('Pointage 2e cycle'!$O$12:$O$100,B51)</f>
        <v>0</v>
      </c>
    </row>
    <row r="52" spans="2:7" ht="18.75" x14ac:dyDescent="0.25">
      <c r="B52" s="74">
        <v>49</v>
      </c>
      <c r="C52" s="82">
        <f>VLOOKUP(G52,'Pointage 2e cycle'!$A$12:$O$100,2,FALSE)</f>
        <v>0</v>
      </c>
      <c r="D52" s="75" t="e">
        <f>VLOOKUP($C52,'Rapport écrit 2e cycle'!$A$7:$D$100,2,FALSE)</f>
        <v>#N/A</v>
      </c>
      <c r="E52" s="75" t="e">
        <f>VLOOKUP($C52,'Rapport écrit 2e cycle'!$A$7:$D$100,3,FALSE)</f>
        <v>#N/A</v>
      </c>
      <c r="F52" s="75" t="e">
        <f>VLOOKUP($C52,'Rapport écrit 2e cycle'!$A$7:$D$100,4,FALSE)</f>
        <v>#N/A</v>
      </c>
      <c r="G52" s="83">
        <f>LARGE('Pointage 2e cycle'!$O$12:$O$100,B52)</f>
        <v>0</v>
      </c>
    </row>
    <row r="53" spans="2:7" ht="19.5" thickBot="1" x14ac:dyDescent="0.3">
      <c r="B53" s="77">
        <v>50</v>
      </c>
      <c r="C53" s="84">
        <f>VLOOKUP(G53,'Pointage 2e cycle'!$A$12:$O$100,2,FALSE)</f>
        <v>0</v>
      </c>
      <c r="D53" s="78" t="e">
        <f>VLOOKUP($C53,'Rapport écrit 2e cycle'!$A$7:$D$100,2,FALSE)</f>
        <v>#N/A</v>
      </c>
      <c r="E53" s="78" t="e">
        <f>VLOOKUP($C53,'Rapport écrit 2e cycle'!$A$7:$D$100,3,FALSE)</f>
        <v>#N/A</v>
      </c>
      <c r="F53" s="78" t="e">
        <f>VLOOKUP($C53,'Rapport écrit 2e cycle'!$A$7:$D$100,4,FALSE)</f>
        <v>#N/A</v>
      </c>
      <c r="G53" s="85">
        <f>LARGE('Pointage 2e cycle'!$O$12:$O$100,B53)</f>
        <v>0</v>
      </c>
    </row>
  </sheetData>
  <sheetProtection algorithmName="SHA-512" hashValue="7zmn4lNGyB+IfDQ/qnVGLvWrbbCl4bBByUwz6/+tFPO6IPFOy2eW6Wm+vo6iJ3lL57avvdEdyaV1q5F0kzJkuw==" saltValue="0CkVXLhaLvqh+SpOjpYwdg==" spinCount="100000" sheet="1" objects="1" scenarios="1"/>
  <mergeCells count="2">
    <mergeCell ref="B1:G1"/>
    <mergeCell ref="B2:G2"/>
  </mergeCells>
  <conditionalFormatting sqref="C4:C53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D90FBF1CE354459A06C055170AD682" ma:contentTypeVersion="15" ma:contentTypeDescription="Crée un document." ma:contentTypeScope="" ma:versionID="9792068a2d428a04e0757dec9e2c2f8b">
  <xsd:schema xmlns:xsd="http://www.w3.org/2001/XMLSchema" xmlns:xs="http://www.w3.org/2001/XMLSchema" xmlns:p="http://schemas.microsoft.com/office/2006/metadata/properties" xmlns:ns2="dccb84a8-50ad-4bdd-8723-b3f01e4e8ca0" xmlns:ns3="d3ba748b-eadf-43c2-b4a4-06bc211162c6" targetNamespace="http://schemas.microsoft.com/office/2006/metadata/properties" ma:root="true" ma:fieldsID="82b5c44cc710a567d77d50602d5fedeb" ns2:_="" ns3:_="">
    <xsd:import namespace="dccb84a8-50ad-4bdd-8723-b3f01e4e8ca0"/>
    <xsd:import namespace="d3ba748b-eadf-43c2-b4a4-06bc211162c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b84a8-50ad-4bdd-8723-b3f01e4e8ca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b9f45cee-2931-4167-895a-82b5d285c7ce}" ma:internalName="TaxCatchAll" ma:showField="CatchAllData" ma:web="dccb84a8-50ad-4bdd-8723-b3f01e4e8c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748b-eadf-43c2-b4a4-06bc21116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9c078f0b-2305-4889-8198-ee398ad9d4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ccb84a8-50ad-4bdd-8723-b3f01e4e8ca0">QC6VWSTSPE23-1082571104-1555595</_dlc_DocId>
    <lcf76f155ced4ddcb4097134ff3c332f xmlns="d3ba748b-eadf-43c2-b4a4-06bc211162c6">
      <Terms xmlns="http://schemas.microsoft.com/office/infopath/2007/PartnerControls"/>
    </lcf76f155ced4ddcb4097134ff3c332f>
    <TaxCatchAll xmlns="dccb84a8-50ad-4bdd-8723-b3f01e4e8ca0" xsi:nil="true"/>
    <_dlc_DocIdUrl xmlns="dccb84a8-50ad-4bdd-8723-b3f01e4e8ca0">
      <Url>https://reseautechnoscience.sharepoint.com/sites/Serveur_R/_layouts/15/DocIdRedir.aspx?ID=QC6VWSTSPE23-1082571104-1555595</Url>
      <Description>QC6VWSTSPE23-1082571104-1555595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B28D4E-553A-4D5B-AF41-BAC7FB7CC39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9DB73CD-D5DD-42FD-8150-A031D774D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cb84a8-50ad-4bdd-8723-b3f01e4e8ca0"/>
    <ds:schemaRef ds:uri="d3ba748b-eadf-43c2-b4a4-06bc211162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9DA843-B8D2-47DD-A245-7311D8D90116}">
  <ds:schemaRefs>
    <ds:schemaRef ds:uri="http://schemas.microsoft.com/office/2006/metadata/properties"/>
    <ds:schemaRef ds:uri="http://schemas.microsoft.com/office/infopath/2007/PartnerControls"/>
    <ds:schemaRef ds:uri="dccb84a8-50ad-4bdd-8723-b3f01e4e8ca0"/>
    <ds:schemaRef ds:uri="d3ba748b-eadf-43c2-b4a4-06bc211162c6"/>
  </ds:schemaRefs>
</ds:datastoreItem>
</file>

<file path=customXml/itemProps4.xml><?xml version="1.0" encoding="utf-8"?>
<ds:datastoreItem xmlns:ds="http://schemas.openxmlformats.org/officeDocument/2006/customXml" ds:itemID="{BE1156FF-7048-44DC-A337-C2B70765C7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Mode d'emploi</vt:lpstr>
      <vt:lpstr>Rapport écrit 1er cycle</vt:lpstr>
      <vt:lpstr>Pointage 1er cycle</vt:lpstr>
      <vt:lpstr>Résultats préliminaires 1er cy.</vt:lpstr>
      <vt:lpstr>Classement 1er cycle</vt:lpstr>
      <vt:lpstr>Rapport écrit 2e cycle</vt:lpstr>
      <vt:lpstr>Pointage 2e cycle</vt:lpstr>
      <vt:lpstr>Résultats préliminaires 2e cyc.</vt:lpstr>
      <vt:lpstr>Classement 2e cycle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Bolduc</dc:creator>
  <cp:lastModifiedBy>Simon Bélanger</cp:lastModifiedBy>
  <dcterms:created xsi:type="dcterms:W3CDTF">2015-01-18T20:23:58Z</dcterms:created>
  <dcterms:modified xsi:type="dcterms:W3CDTF">2024-12-05T14:28:30Z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0x0101002BD90FBF1CE354459A06C055170AD682</vt:lpwstr>
  </property>
  <property fmtid="{D5CDD505-2E9C-101B-9397-08002B2CF9AE}" pid="3" name="_dlc_DocIdItemGuid">
    <vt:lpwstr>d30b6363-6be9-44e4-906c-7a04c5803856</vt:lpwstr>
  </property>
  <property fmtid="{D5CDD505-2E9C-101B-9397-08002B2CF9AE}" pid="4" name="MediaServiceImageTags">
    <vt:lpwstr/>
  </property>
</Properties>
</file>