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reseautechnoscience.sharepoint.com/sites/Serveur_R/Documents/P_Serveur_R/A10- Programmes Réseau - Projets/B03- Défi génie inventif/C00- Cahier des charges et annexes/S- Annexes/A10.10 - Tableau de pointage Excel - finale locale/2025-2026/"/>
    </mc:Choice>
  </mc:AlternateContent>
  <xr:revisionPtr revIDLastSave="29" documentId="8_{CA6A7937-6525-4D26-9D6B-C1972523350D}" xr6:coauthVersionLast="47" xr6:coauthVersionMax="47" xr10:uidLastSave="{091B36E7-372F-4CDF-9103-0E21E89FD2C4}"/>
  <bookViews>
    <workbookView xWindow="-120" yWindow="-120" windowWidth="38640" windowHeight="21240" tabRatio="877" activeTab="8" xr2:uid="{00000000-000D-0000-FFFF-FFFF00000000}"/>
  </bookViews>
  <sheets>
    <sheet name="Mode d'emploi" sheetId="3" r:id="rId1"/>
    <sheet name="Équipes 1er cycle" sheetId="2" r:id="rId2"/>
    <sheet name="Pointage 1er cycle" sheetId="1" r:id="rId3"/>
    <sheet name="Résultats préliminaires 1er cy." sheetId="5" r:id="rId4"/>
    <sheet name="Classement 1er cycle" sheetId="10" r:id="rId5"/>
    <sheet name="Équipes 2e cycle" sheetId="16" r:id="rId6"/>
    <sheet name="Pointage 2e cycle" sheetId="17" r:id="rId7"/>
    <sheet name="Résultats préliminaires 2e cy." sheetId="18" r:id="rId8"/>
    <sheet name="Classement 2e cycle" sheetId="1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I39" i="17"/>
  <c r="I40" i="17"/>
  <c r="I41" i="17"/>
  <c r="I42" i="17"/>
  <c r="I43" i="17"/>
  <c r="I44" i="17"/>
  <c r="I45" i="17"/>
  <c r="I46" i="17"/>
  <c r="I47" i="17"/>
  <c r="I48" i="17"/>
  <c r="I49" i="17"/>
  <c r="I50" i="17"/>
  <c r="I51" i="17"/>
  <c r="I52" i="17"/>
  <c r="I53" i="17"/>
  <c r="I54" i="17"/>
  <c r="I55" i="17"/>
  <c r="I56" i="17"/>
  <c r="I57" i="17"/>
  <c r="I58" i="17"/>
  <c r="I59" i="17"/>
  <c r="I60" i="17"/>
  <c r="I61" i="17"/>
  <c r="I62" i="17"/>
  <c r="I63" i="17"/>
  <c r="I64" i="17"/>
  <c r="I65" i="17"/>
  <c r="I66" i="17"/>
  <c r="I67" i="17"/>
  <c r="I68" i="17"/>
  <c r="I69" i="17"/>
  <c r="I70" i="17"/>
  <c r="I71" i="17"/>
  <c r="I72" i="17"/>
  <c r="I73" i="17"/>
  <c r="I74" i="17"/>
  <c r="I75" i="17"/>
  <c r="I76" i="17"/>
  <c r="I77" i="17"/>
  <c r="I78" i="17"/>
  <c r="I79" i="17"/>
  <c r="I80" i="17"/>
  <c r="I81" i="17"/>
  <c r="I82" i="17"/>
  <c r="I83" i="17"/>
  <c r="I84" i="17"/>
  <c r="I85" i="17"/>
  <c r="I86" i="17"/>
  <c r="I87" i="17"/>
  <c r="I88" i="17"/>
  <c r="I89" i="17"/>
  <c r="I90" i="17"/>
  <c r="I91" i="17"/>
  <c r="I92" i="17"/>
  <c r="I93" i="17"/>
  <c r="I94" i="17"/>
  <c r="I95" i="17"/>
  <c r="I96" i="17"/>
  <c r="I97" i="17"/>
  <c r="I98" i="17"/>
  <c r="I99" i="17"/>
  <c r="I100" i="17"/>
  <c r="I101" i="17"/>
  <c r="I102" i="17"/>
  <c r="I103" i="17"/>
  <c r="I104" i="17"/>
  <c r="I105" i="17"/>
  <c r="I106" i="17"/>
  <c r="I107" i="17"/>
  <c r="I108" i="17"/>
  <c r="I9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G39" i="17"/>
  <c r="G40" i="17"/>
  <c r="G41" i="17"/>
  <c r="G42" i="17"/>
  <c r="G43" i="17"/>
  <c r="G44" i="17"/>
  <c r="G45" i="17"/>
  <c r="G46" i="17"/>
  <c r="G47" i="17"/>
  <c r="G48" i="17"/>
  <c r="G49" i="17"/>
  <c r="G50" i="17"/>
  <c r="G51" i="17"/>
  <c r="G52" i="17"/>
  <c r="G53" i="17"/>
  <c r="G54" i="17"/>
  <c r="G55" i="17"/>
  <c r="G56" i="17"/>
  <c r="G57" i="17"/>
  <c r="G58" i="17"/>
  <c r="G59" i="17"/>
  <c r="G60" i="17"/>
  <c r="G61" i="17"/>
  <c r="G62" i="17"/>
  <c r="G63" i="17"/>
  <c r="G64" i="17"/>
  <c r="G65" i="17"/>
  <c r="G66" i="17"/>
  <c r="G67" i="17"/>
  <c r="G68" i="17"/>
  <c r="G69" i="17"/>
  <c r="G70" i="17"/>
  <c r="G71" i="17"/>
  <c r="G72" i="17"/>
  <c r="G73" i="17"/>
  <c r="G74" i="17"/>
  <c r="G75" i="17"/>
  <c r="G76" i="17"/>
  <c r="G77" i="17"/>
  <c r="G78" i="17"/>
  <c r="G79" i="17"/>
  <c r="G80" i="17"/>
  <c r="G81" i="17"/>
  <c r="G82" i="17"/>
  <c r="G83" i="17"/>
  <c r="G84" i="17"/>
  <c r="G85" i="17"/>
  <c r="G86" i="17"/>
  <c r="G87" i="17"/>
  <c r="G88" i="17"/>
  <c r="G89" i="17"/>
  <c r="G90" i="17"/>
  <c r="G91" i="17"/>
  <c r="G92" i="17"/>
  <c r="G93" i="17"/>
  <c r="G94" i="17"/>
  <c r="G95" i="17"/>
  <c r="G96" i="17"/>
  <c r="G97" i="17"/>
  <c r="G98" i="17"/>
  <c r="G99" i="17"/>
  <c r="G100" i="17"/>
  <c r="G101" i="17"/>
  <c r="G102" i="17"/>
  <c r="G103" i="17"/>
  <c r="G104" i="17"/>
  <c r="G105" i="17"/>
  <c r="G106" i="17"/>
  <c r="G107" i="17"/>
  <c r="G108" i="17"/>
  <c r="G9" i="17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9" i="1"/>
  <c r="J12" i="17" l="1"/>
  <c r="B20" i="18"/>
  <c r="B21" i="18"/>
  <c r="B22" i="18"/>
  <c r="B23" i="18"/>
  <c r="B28" i="18"/>
  <c r="B29" i="18"/>
  <c r="B30" i="18"/>
  <c r="B31" i="18"/>
  <c r="B36" i="18"/>
  <c r="B37" i="18"/>
  <c r="B38" i="18"/>
  <c r="B39" i="18"/>
  <c r="B44" i="18"/>
  <c r="B45" i="18"/>
  <c r="B46" i="18"/>
  <c r="B47" i="18"/>
  <c r="B52" i="18"/>
  <c r="B53" i="18"/>
  <c r="B54" i="18"/>
  <c r="B55" i="18"/>
  <c r="B60" i="18"/>
  <c r="B61" i="18"/>
  <c r="B62" i="18"/>
  <c r="B63" i="18"/>
  <c r="B68" i="18"/>
  <c r="B69" i="18"/>
  <c r="B70" i="18"/>
  <c r="B71" i="18"/>
  <c r="B76" i="18"/>
  <c r="B77" i="18"/>
  <c r="B78" i="18"/>
  <c r="B79" i="18"/>
  <c r="B84" i="18"/>
  <c r="B85" i="18"/>
  <c r="B86" i="18"/>
  <c r="B87" i="18"/>
  <c r="B92" i="18"/>
  <c r="B93" i="18"/>
  <c r="B94" i="18"/>
  <c r="B95" i="18"/>
  <c r="B100" i="18"/>
  <c r="B101" i="18"/>
  <c r="B102" i="18"/>
  <c r="B103" i="18"/>
  <c r="K23" i="17"/>
  <c r="K24" i="17"/>
  <c r="K31" i="17"/>
  <c r="K32" i="17"/>
  <c r="K39" i="17"/>
  <c r="K40" i="17"/>
  <c r="K45" i="17"/>
  <c r="K46" i="17"/>
  <c r="K47" i="17"/>
  <c r="K48" i="17"/>
  <c r="K55" i="17"/>
  <c r="K56" i="17"/>
  <c r="K61" i="17"/>
  <c r="K62" i="17"/>
  <c r="K63" i="17"/>
  <c r="K64" i="17"/>
  <c r="K71" i="17"/>
  <c r="K72" i="17"/>
  <c r="K77" i="17"/>
  <c r="K78" i="17"/>
  <c r="K79" i="17"/>
  <c r="K80" i="17"/>
  <c r="K87" i="17"/>
  <c r="K88" i="17"/>
  <c r="K93" i="17"/>
  <c r="K94" i="17"/>
  <c r="K95" i="17"/>
  <c r="K96" i="17"/>
  <c r="K103" i="17"/>
  <c r="K104" i="17"/>
  <c r="E21" i="17"/>
  <c r="E22" i="17"/>
  <c r="E23" i="17"/>
  <c r="E24" i="17"/>
  <c r="E31" i="17"/>
  <c r="E32" i="17"/>
  <c r="E37" i="17"/>
  <c r="E38" i="17"/>
  <c r="E39" i="17"/>
  <c r="E40" i="17"/>
  <c r="E47" i="17"/>
  <c r="E48" i="17"/>
  <c r="E53" i="17"/>
  <c r="E54" i="17"/>
  <c r="E55" i="17"/>
  <c r="E56" i="17"/>
  <c r="E63" i="17"/>
  <c r="E64" i="17"/>
  <c r="E69" i="17"/>
  <c r="E70" i="17"/>
  <c r="E71" i="17"/>
  <c r="E72" i="17"/>
  <c r="E79" i="17"/>
  <c r="E80" i="17"/>
  <c r="E85" i="17"/>
  <c r="E86" i="17"/>
  <c r="E87" i="17"/>
  <c r="E88" i="17"/>
  <c r="E95" i="17"/>
  <c r="E96" i="17"/>
  <c r="E101" i="17"/>
  <c r="E102" i="17"/>
  <c r="E103" i="17"/>
  <c r="E104" i="17"/>
  <c r="D20" i="17"/>
  <c r="D23" i="17"/>
  <c r="D28" i="17"/>
  <c r="D29" i="17"/>
  <c r="D31" i="17"/>
  <c r="D36" i="17"/>
  <c r="D39" i="17"/>
  <c r="D44" i="17"/>
  <c r="D45" i="17"/>
  <c r="D47" i="17"/>
  <c r="D52" i="17"/>
  <c r="D55" i="17"/>
  <c r="D60" i="17"/>
  <c r="D61" i="17"/>
  <c r="D63" i="17"/>
  <c r="D68" i="17"/>
  <c r="D71" i="17"/>
  <c r="D76" i="17"/>
  <c r="D77" i="17"/>
  <c r="D79" i="17"/>
  <c r="D84" i="17"/>
  <c r="D87" i="17"/>
  <c r="D92" i="17"/>
  <c r="D93" i="17"/>
  <c r="D95" i="17"/>
  <c r="D100" i="17"/>
  <c r="D103" i="17"/>
  <c r="C20" i="17"/>
  <c r="C21" i="17"/>
  <c r="C23" i="17"/>
  <c r="C28" i="17"/>
  <c r="C31" i="17"/>
  <c r="C36" i="17"/>
  <c r="C37" i="17"/>
  <c r="C39" i="17"/>
  <c r="C44" i="17"/>
  <c r="C47" i="17"/>
  <c r="C52" i="17"/>
  <c r="C53" i="17"/>
  <c r="C55" i="17"/>
  <c r="C60" i="17"/>
  <c r="C63" i="17"/>
  <c r="C68" i="17"/>
  <c r="C69" i="17"/>
  <c r="C71" i="17"/>
  <c r="C76" i="17"/>
  <c r="C79" i="17"/>
  <c r="C84" i="17"/>
  <c r="C85" i="17"/>
  <c r="C87" i="17"/>
  <c r="C92" i="17"/>
  <c r="C95" i="17"/>
  <c r="C100" i="17"/>
  <c r="C101" i="17"/>
  <c r="C103" i="17"/>
  <c r="B11" i="17"/>
  <c r="B8" i="18" s="1"/>
  <c r="B12" i="17"/>
  <c r="B9" i="18" s="1"/>
  <c r="B13" i="17"/>
  <c r="B10" i="18" s="1"/>
  <c r="B14" i="17"/>
  <c r="B11" i="18" s="1"/>
  <c r="B15" i="17"/>
  <c r="B12" i="18" s="1"/>
  <c r="B16" i="17"/>
  <c r="B13" i="18" s="1"/>
  <c r="B17" i="17"/>
  <c r="B14" i="18" s="1"/>
  <c r="B18" i="17"/>
  <c r="B15" i="18" s="1"/>
  <c r="B19" i="17"/>
  <c r="B20" i="17"/>
  <c r="B21" i="17"/>
  <c r="B22" i="17"/>
  <c r="B19" i="18" s="1"/>
  <c r="B23" i="17"/>
  <c r="B24" i="17"/>
  <c r="D24" i="17" s="1"/>
  <c r="B25" i="17"/>
  <c r="K25" i="17" s="1"/>
  <c r="B26" i="17"/>
  <c r="K26" i="17" s="1"/>
  <c r="B27" i="17"/>
  <c r="B28" i="17"/>
  <c r="B29" i="17"/>
  <c r="B30" i="17"/>
  <c r="B27" i="18" s="1"/>
  <c r="B31" i="17"/>
  <c r="B32" i="17"/>
  <c r="D32" i="17" s="1"/>
  <c r="B33" i="17"/>
  <c r="K33" i="17" s="1"/>
  <c r="B34" i="17"/>
  <c r="K34" i="17" s="1"/>
  <c r="B35" i="17"/>
  <c r="B36" i="17"/>
  <c r="B37" i="17"/>
  <c r="B38" i="17"/>
  <c r="B35" i="18" s="1"/>
  <c r="B39" i="17"/>
  <c r="B40" i="17"/>
  <c r="D40" i="17" s="1"/>
  <c r="B41" i="17"/>
  <c r="K41" i="17" s="1"/>
  <c r="B42" i="17"/>
  <c r="K42" i="17" s="1"/>
  <c r="B43" i="17"/>
  <c r="B44" i="17"/>
  <c r="B45" i="17"/>
  <c r="B42" i="18" s="1"/>
  <c r="B46" i="17"/>
  <c r="B43" i="18" s="1"/>
  <c r="B47" i="17"/>
  <c r="B48" i="17"/>
  <c r="D48" i="17" s="1"/>
  <c r="B49" i="17"/>
  <c r="K49" i="17" s="1"/>
  <c r="B50" i="17"/>
  <c r="K50" i="17" s="1"/>
  <c r="B51" i="17"/>
  <c r="B52" i="17"/>
  <c r="B53" i="17"/>
  <c r="B50" i="18" s="1"/>
  <c r="B54" i="17"/>
  <c r="B51" i="18" s="1"/>
  <c r="B55" i="17"/>
  <c r="B56" i="17"/>
  <c r="D56" i="17" s="1"/>
  <c r="B57" i="17"/>
  <c r="K57" i="17" s="1"/>
  <c r="B58" i="17"/>
  <c r="K58" i="17" s="1"/>
  <c r="B59" i="17"/>
  <c r="B60" i="17"/>
  <c r="B61" i="17"/>
  <c r="B58" i="18" s="1"/>
  <c r="B62" i="17"/>
  <c r="B59" i="18" s="1"/>
  <c r="B63" i="17"/>
  <c r="B64" i="17"/>
  <c r="D64" i="17" s="1"/>
  <c r="B65" i="17"/>
  <c r="K65" i="17" s="1"/>
  <c r="B66" i="17"/>
  <c r="K66" i="17" s="1"/>
  <c r="B67" i="17"/>
  <c r="B68" i="17"/>
  <c r="B69" i="17"/>
  <c r="B66" i="18" s="1"/>
  <c r="B70" i="17"/>
  <c r="B67" i="18" s="1"/>
  <c r="B71" i="17"/>
  <c r="B72" i="17"/>
  <c r="D72" i="17" s="1"/>
  <c r="B73" i="17"/>
  <c r="K73" i="17" s="1"/>
  <c r="B74" i="17"/>
  <c r="K74" i="17" s="1"/>
  <c r="B75" i="17"/>
  <c r="B76" i="17"/>
  <c r="B77" i="17"/>
  <c r="B74" i="18" s="1"/>
  <c r="B78" i="17"/>
  <c r="B75" i="18" s="1"/>
  <c r="B79" i="17"/>
  <c r="B80" i="17"/>
  <c r="D80" i="17" s="1"/>
  <c r="B81" i="17"/>
  <c r="K81" i="17" s="1"/>
  <c r="B82" i="17"/>
  <c r="K82" i="17" s="1"/>
  <c r="B83" i="17"/>
  <c r="B84" i="17"/>
  <c r="B85" i="17"/>
  <c r="B82" i="18" s="1"/>
  <c r="B86" i="17"/>
  <c r="B83" i="18" s="1"/>
  <c r="B87" i="17"/>
  <c r="B88" i="17"/>
  <c r="D88" i="17" s="1"/>
  <c r="B89" i="17"/>
  <c r="K89" i="17" s="1"/>
  <c r="B90" i="17"/>
  <c r="K90" i="17" s="1"/>
  <c r="B91" i="17"/>
  <c r="B92" i="17"/>
  <c r="B93" i="17"/>
  <c r="B90" i="18" s="1"/>
  <c r="B94" i="17"/>
  <c r="B91" i="18" s="1"/>
  <c r="B95" i="17"/>
  <c r="B96" i="17"/>
  <c r="D96" i="17" s="1"/>
  <c r="B97" i="17"/>
  <c r="K97" i="17" s="1"/>
  <c r="B98" i="17"/>
  <c r="K98" i="17" s="1"/>
  <c r="B99" i="17"/>
  <c r="B100" i="17"/>
  <c r="B101" i="17"/>
  <c r="B98" i="18" s="1"/>
  <c r="B102" i="17"/>
  <c r="B99" i="18" s="1"/>
  <c r="B103" i="17"/>
  <c r="B104" i="17"/>
  <c r="D104" i="17" s="1"/>
  <c r="B105" i="17"/>
  <c r="D105" i="17" s="1"/>
  <c r="B106" i="17"/>
  <c r="K106" i="17" s="1"/>
  <c r="B107" i="17"/>
  <c r="B108" i="17"/>
  <c r="B10" i="17"/>
  <c r="B7" i="18" s="1"/>
  <c r="B9" i="17"/>
  <c r="J107" i="17"/>
  <c r="J106" i="17"/>
  <c r="J105" i="17"/>
  <c r="J103" i="17"/>
  <c r="J102" i="17"/>
  <c r="J101" i="17"/>
  <c r="J99" i="17"/>
  <c r="J98" i="17"/>
  <c r="J97" i="17"/>
  <c r="J95" i="17"/>
  <c r="J94" i="17"/>
  <c r="J93" i="17"/>
  <c r="J91" i="17"/>
  <c r="J90" i="17"/>
  <c r="J89" i="17"/>
  <c r="J88" i="17"/>
  <c r="J87" i="17"/>
  <c r="J86" i="17"/>
  <c r="J85" i="17"/>
  <c r="J83" i="17"/>
  <c r="J82" i="17"/>
  <c r="J81" i="17"/>
  <c r="J80" i="17"/>
  <c r="J79" i="17"/>
  <c r="J78" i="17"/>
  <c r="J77" i="17"/>
  <c r="J75" i="17"/>
  <c r="J74" i="17"/>
  <c r="J73" i="17"/>
  <c r="J72" i="17"/>
  <c r="J71" i="17"/>
  <c r="J70" i="17"/>
  <c r="J69" i="17"/>
  <c r="J67" i="17"/>
  <c r="J66" i="17"/>
  <c r="J65" i="17"/>
  <c r="J63" i="17"/>
  <c r="J62" i="17"/>
  <c r="J61" i="17"/>
  <c r="J59" i="17"/>
  <c r="J58" i="17"/>
  <c r="J57" i="17"/>
  <c r="J56" i="17"/>
  <c r="J55" i="17"/>
  <c r="J54" i="17"/>
  <c r="J53" i="17"/>
  <c r="J51" i="17"/>
  <c r="J50" i="17"/>
  <c r="J49" i="17"/>
  <c r="J48" i="17"/>
  <c r="J47" i="17"/>
  <c r="J45" i="17"/>
  <c r="J44" i="17"/>
  <c r="J43" i="17"/>
  <c r="J42" i="17"/>
  <c r="J41" i="17"/>
  <c r="J40" i="17"/>
  <c r="J39" i="17"/>
  <c r="J37" i="17"/>
  <c r="J36" i="17"/>
  <c r="J35" i="17"/>
  <c r="J34" i="17"/>
  <c r="J33" i="17"/>
  <c r="J31" i="17"/>
  <c r="J29" i="17"/>
  <c r="J28" i="17"/>
  <c r="J27" i="17"/>
  <c r="J26" i="17"/>
  <c r="J25" i="17"/>
  <c r="J24" i="17"/>
  <c r="J23" i="17"/>
  <c r="J22" i="17"/>
  <c r="J21" i="17"/>
  <c r="J20" i="17"/>
  <c r="J19" i="17"/>
  <c r="J13" i="17"/>
  <c r="F106" i="16"/>
  <c r="F105" i="16"/>
  <c r="F104" i="16"/>
  <c r="F103" i="16"/>
  <c r="F102" i="16"/>
  <c r="F101" i="16"/>
  <c r="F100" i="16"/>
  <c r="F99" i="16"/>
  <c r="F98" i="16"/>
  <c r="F97" i="16"/>
  <c r="F96" i="16"/>
  <c r="F95" i="16"/>
  <c r="F94" i="16"/>
  <c r="F93" i="16"/>
  <c r="F92" i="16"/>
  <c r="F91" i="16"/>
  <c r="F90" i="16"/>
  <c r="F89" i="16"/>
  <c r="F88" i="16"/>
  <c r="F87" i="16"/>
  <c r="F86" i="16"/>
  <c r="F85" i="16"/>
  <c r="F84" i="16"/>
  <c r="F83" i="16"/>
  <c r="F82" i="16"/>
  <c r="F81" i="16"/>
  <c r="F80" i="16"/>
  <c r="F79" i="16"/>
  <c r="F78" i="16"/>
  <c r="F77" i="16"/>
  <c r="F76" i="16"/>
  <c r="F75" i="16"/>
  <c r="F74" i="16"/>
  <c r="F73" i="16"/>
  <c r="F72" i="16"/>
  <c r="F71" i="16"/>
  <c r="F70" i="16"/>
  <c r="F69" i="16"/>
  <c r="F68" i="16"/>
  <c r="F67" i="16"/>
  <c r="F66" i="16"/>
  <c r="F65" i="16"/>
  <c r="F64" i="16"/>
  <c r="F63" i="16"/>
  <c r="F62" i="16"/>
  <c r="F61" i="16"/>
  <c r="F60" i="16"/>
  <c r="F59" i="16"/>
  <c r="F58" i="16"/>
  <c r="F57" i="16"/>
  <c r="F56" i="16"/>
  <c r="F55" i="16"/>
  <c r="F54" i="16"/>
  <c r="F53" i="16"/>
  <c r="F52" i="16"/>
  <c r="F51" i="16"/>
  <c r="F50" i="16"/>
  <c r="F49" i="16"/>
  <c r="F48" i="16"/>
  <c r="F47" i="16"/>
  <c r="F46" i="16"/>
  <c r="F45" i="16"/>
  <c r="F44" i="16"/>
  <c r="F43" i="16"/>
  <c r="F42" i="16"/>
  <c r="F41" i="16"/>
  <c r="F40" i="16"/>
  <c r="F39" i="16"/>
  <c r="F38" i="16"/>
  <c r="F37" i="16"/>
  <c r="F36" i="16"/>
  <c r="F35" i="16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7" i="16"/>
  <c r="F6" i="16"/>
  <c r="K22" i="17" l="1"/>
  <c r="K37" i="17"/>
  <c r="B34" i="18"/>
  <c r="K29" i="17"/>
  <c r="B26" i="18"/>
  <c r="K21" i="17"/>
  <c r="B18" i="18"/>
  <c r="C94" i="17"/>
  <c r="C78" i="17"/>
  <c r="C62" i="17"/>
  <c r="C46" i="17"/>
  <c r="C30" i="17"/>
  <c r="D102" i="17"/>
  <c r="D86" i="17"/>
  <c r="D70" i="17"/>
  <c r="D54" i="17"/>
  <c r="D38" i="17"/>
  <c r="D22" i="17"/>
  <c r="B105" i="18"/>
  <c r="D108" i="17"/>
  <c r="C108" i="17"/>
  <c r="K108" i="17"/>
  <c r="E108" i="17"/>
  <c r="K100" i="17"/>
  <c r="E100" i="17"/>
  <c r="B97" i="18"/>
  <c r="B89" i="18"/>
  <c r="K92" i="17"/>
  <c r="E92" i="17"/>
  <c r="K84" i="17"/>
  <c r="E84" i="17"/>
  <c r="B81" i="18"/>
  <c r="B73" i="18"/>
  <c r="K76" i="17"/>
  <c r="E76" i="17"/>
  <c r="E68" i="17"/>
  <c r="B65" i="18"/>
  <c r="K68" i="17"/>
  <c r="K60" i="17"/>
  <c r="B57" i="18"/>
  <c r="E60" i="17"/>
  <c r="E52" i="17"/>
  <c r="B49" i="18"/>
  <c r="K52" i="17"/>
  <c r="K44" i="17"/>
  <c r="E44" i="17"/>
  <c r="B41" i="18"/>
  <c r="B33" i="18"/>
  <c r="K36" i="17"/>
  <c r="E36" i="17"/>
  <c r="K28" i="17"/>
  <c r="E28" i="17"/>
  <c r="B25" i="18"/>
  <c r="B17" i="18"/>
  <c r="K20" i="17"/>
  <c r="E20" i="17"/>
  <c r="C93" i="17"/>
  <c r="C77" i="17"/>
  <c r="C61" i="17"/>
  <c r="C45" i="17"/>
  <c r="C29" i="17"/>
  <c r="D101" i="17"/>
  <c r="D85" i="17"/>
  <c r="D69" i="17"/>
  <c r="D53" i="17"/>
  <c r="D37" i="17"/>
  <c r="D21" i="17"/>
  <c r="E94" i="17"/>
  <c r="E78" i="17"/>
  <c r="E62" i="17"/>
  <c r="E46" i="17"/>
  <c r="E30" i="17"/>
  <c r="K102" i="17"/>
  <c r="K86" i="17"/>
  <c r="K70" i="17"/>
  <c r="K54" i="17"/>
  <c r="K38" i="17"/>
  <c r="B96" i="18"/>
  <c r="D99" i="17"/>
  <c r="C99" i="17"/>
  <c r="K99" i="17"/>
  <c r="E99" i="17"/>
  <c r="B80" i="18"/>
  <c r="D83" i="17"/>
  <c r="C83" i="17"/>
  <c r="K83" i="17"/>
  <c r="E83" i="17"/>
  <c r="B64" i="18"/>
  <c r="D67" i="17"/>
  <c r="C67" i="17"/>
  <c r="K67" i="17"/>
  <c r="E67" i="17"/>
  <c r="B48" i="18"/>
  <c r="D51" i="17"/>
  <c r="C51" i="17"/>
  <c r="K51" i="17"/>
  <c r="E51" i="17"/>
  <c r="B32" i="18"/>
  <c r="D35" i="17"/>
  <c r="C35" i="17"/>
  <c r="K35" i="17"/>
  <c r="E35" i="17"/>
  <c r="B24" i="18"/>
  <c r="D27" i="17"/>
  <c r="C27" i="17"/>
  <c r="K27" i="17"/>
  <c r="E27" i="17"/>
  <c r="E77" i="17"/>
  <c r="E45" i="17"/>
  <c r="K101" i="17"/>
  <c r="K85" i="17"/>
  <c r="K69" i="17"/>
  <c r="K53" i="17"/>
  <c r="B104" i="18"/>
  <c r="K107" i="17"/>
  <c r="E107" i="17"/>
  <c r="D107" i="17"/>
  <c r="C107" i="17"/>
  <c r="B88" i="18"/>
  <c r="D91" i="17"/>
  <c r="C91" i="17"/>
  <c r="K91" i="17"/>
  <c r="E91" i="17"/>
  <c r="B72" i="18"/>
  <c r="D75" i="17"/>
  <c r="C75" i="17"/>
  <c r="K75" i="17"/>
  <c r="E75" i="17"/>
  <c r="B56" i="18"/>
  <c r="D59" i="17"/>
  <c r="C59" i="17"/>
  <c r="K59" i="17"/>
  <c r="E59" i="17"/>
  <c r="B40" i="18"/>
  <c r="D43" i="17"/>
  <c r="C43" i="17"/>
  <c r="K43" i="17"/>
  <c r="E43" i="17"/>
  <c r="B16" i="18"/>
  <c r="D19" i="17"/>
  <c r="K19" i="17"/>
  <c r="E93" i="17"/>
  <c r="E61" i="17"/>
  <c r="E29" i="17"/>
  <c r="C102" i="17"/>
  <c r="C86" i="17"/>
  <c r="C70" i="17"/>
  <c r="C54" i="17"/>
  <c r="C38" i="17"/>
  <c r="C22" i="17"/>
  <c r="D94" i="17"/>
  <c r="D78" i="17"/>
  <c r="D62" i="17"/>
  <c r="D46" i="17"/>
  <c r="D30" i="17"/>
  <c r="K30" i="17"/>
  <c r="C98" i="17"/>
  <c r="C90" i="17"/>
  <c r="C82" i="17"/>
  <c r="C74" i="17"/>
  <c r="C66" i="17"/>
  <c r="C58" i="17"/>
  <c r="C50" i="17"/>
  <c r="C42" i="17"/>
  <c r="C34" i="17"/>
  <c r="C26" i="17"/>
  <c r="D98" i="17"/>
  <c r="D90" i="17"/>
  <c r="D82" i="17"/>
  <c r="D74" i="17"/>
  <c r="D66" i="17"/>
  <c r="D58" i="17"/>
  <c r="D50" i="17"/>
  <c r="D42" i="17"/>
  <c r="D34" i="17"/>
  <c r="D26" i="17"/>
  <c r="C106" i="17"/>
  <c r="C97" i="17"/>
  <c r="C89" i="17"/>
  <c r="C81" i="17"/>
  <c r="C73" i="17"/>
  <c r="C65" i="17"/>
  <c r="C57" i="17"/>
  <c r="C49" i="17"/>
  <c r="C41" i="17"/>
  <c r="C33" i="17"/>
  <c r="C25" i="17"/>
  <c r="D106" i="17"/>
  <c r="D97" i="17"/>
  <c r="D89" i="17"/>
  <c r="D81" i="17"/>
  <c r="D73" i="17"/>
  <c r="D65" i="17"/>
  <c r="D57" i="17"/>
  <c r="D49" i="17"/>
  <c r="D41" i="17"/>
  <c r="D33" i="17"/>
  <c r="D25" i="17"/>
  <c r="E98" i="17"/>
  <c r="E90" i="17"/>
  <c r="E82" i="17"/>
  <c r="E74" i="17"/>
  <c r="E66" i="17"/>
  <c r="E58" i="17"/>
  <c r="E50" i="17"/>
  <c r="E42" i="17"/>
  <c r="E34" i="17"/>
  <c r="E26" i="17"/>
  <c r="C104" i="17"/>
  <c r="C96" i="17"/>
  <c r="C88" i="17"/>
  <c r="C80" i="17"/>
  <c r="C72" i="17"/>
  <c r="C64" i="17"/>
  <c r="C56" i="17"/>
  <c r="C48" i="17"/>
  <c r="C40" i="17"/>
  <c r="C32" i="17"/>
  <c r="C24" i="17"/>
  <c r="E106" i="17"/>
  <c r="E97" i="17"/>
  <c r="E89" i="17"/>
  <c r="E81" i="17"/>
  <c r="E73" i="17"/>
  <c r="E65" i="17"/>
  <c r="E57" i="17"/>
  <c r="E49" i="17"/>
  <c r="E41" i="17"/>
  <c r="E33" i="17"/>
  <c r="E25" i="17"/>
  <c r="J11" i="17"/>
  <c r="C11" i="17"/>
  <c r="E105" i="17"/>
  <c r="C105" i="17"/>
  <c r="K105" i="17"/>
  <c r="K15" i="17"/>
  <c r="C19" i="17"/>
  <c r="E19" i="17"/>
  <c r="E15" i="17"/>
  <c r="D15" i="17"/>
  <c r="C15" i="17"/>
  <c r="D9" i="17"/>
  <c r="E9" i="17"/>
  <c r="K9" i="17"/>
  <c r="C10" i="17"/>
  <c r="C18" i="17"/>
  <c r="C14" i="17"/>
  <c r="D10" i="17"/>
  <c r="D18" i="17"/>
  <c r="D14" i="17"/>
  <c r="E10" i="17"/>
  <c r="E18" i="17"/>
  <c r="E14" i="17"/>
  <c r="K10" i="17"/>
  <c r="K18" i="17"/>
  <c r="K14" i="17"/>
  <c r="C9" i="17"/>
  <c r="C17" i="17"/>
  <c r="C13" i="17"/>
  <c r="D11" i="17"/>
  <c r="D17" i="17"/>
  <c r="D13" i="17"/>
  <c r="E11" i="17"/>
  <c r="E17" i="17"/>
  <c r="E13" i="17"/>
  <c r="K11" i="17"/>
  <c r="K17" i="17"/>
  <c r="K13" i="17"/>
  <c r="B6" i="18"/>
  <c r="C16" i="17"/>
  <c r="C12" i="17"/>
  <c r="D16" i="17"/>
  <c r="D12" i="17"/>
  <c r="E16" i="17"/>
  <c r="E12" i="17"/>
  <c r="K16" i="17"/>
  <c r="K12" i="17"/>
  <c r="J14" i="17"/>
  <c r="J17" i="17"/>
  <c r="J18" i="17"/>
  <c r="J9" i="17"/>
  <c r="J10" i="17"/>
  <c r="J15" i="17"/>
  <c r="J16" i="17"/>
  <c r="J30" i="17"/>
  <c r="J38" i="17"/>
  <c r="J46" i="17"/>
  <c r="J64" i="17"/>
  <c r="J32" i="17"/>
  <c r="J52" i="17"/>
  <c r="J60" i="17"/>
  <c r="J68" i="17"/>
  <c r="J76" i="17"/>
  <c r="J84" i="17"/>
  <c r="J92" i="17"/>
  <c r="J96" i="17"/>
  <c r="J100" i="17"/>
  <c r="J104" i="17"/>
  <c r="J108" i="17"/>
  <c r="B57" i="5"/>
  <c r="B58" i="5"/>
  <c r="B59" i="5"/>
  <c r="B60" i="5"/>
  <c r="B65" i="5"/>
  <c r="B66" i="5"/>
  <c r="B67" i="5"/>
  <c r="B68" i="5"/>
  <c r="B73" i="5"/>
  <c r="B74" i="5"/>
  <c r="B75" i="5"/>
  <c r="B76" i="5"/>
  <c r="B81" i="5"/>
  <c r="B82" i="5"/>
  <c r="B83" i="5"/>
  <c r="B84" i="5"/>
  <c r="B89" i="5"/>
  <c r="B90" i="5"/>
  <c r="B91" i="5"/>
  <c r="B92" i="5"/>
  <c r="B97" i="5"/>
  <c r="B98" i="5"/>
  <c r="B99" i="5"/>
  <c r="B100" i="5"/>
  <c r="K60" i="1"/>
  <c r="K61" i="1"/>
  <c r="K62" i="1"/>
  <c r="K63" i="1"/>
  <c r="K68" i="1"/>
  <c r="K69" i="1"/>
  <c r="K70" i="1"/>
  <c r="K71" i="1"/>
  <c r="K76" i="1"/>
  <c r="K77" i="1"/>
  <c r="K78" i="1"/>
  <c r="K79" i="1"/>
  <c r="K84" i="1"/>
  <c r="K85" i="1"/>
  <c r="K86" i="1"/>
  <c r="K87" i="1"/>
  <c r="K92" i="1"/>
  <c r="K93" i="1"/>
  <c r="K94" i="1"/>
  <c r="K95" i="1"/>
  <c r="K100" i="1"/>
  <c r="K101" i="1"/>
  <c r="K102" i="1"/>
  <c r="K103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E60" i="1"/>
  <c r="E61" i="1"/>
  <c r="E68" i="1"/>
  <c r="E69" i="1"/>
  <c r="E76" i="1"/>
  <c r="E77" i="1"/>
  <c r="E84" i="1"/>
  <c r="E85" i="1"/>
  <c r="E92" i="1"/>
  <c r="E93" i="1"/>
  <c r="E100" i="1"/>
  <c r="E101" i="1"/>
  <c r="E108" i="1"/>
  <c r="D60" i="1"/>
  <c r="D61" i="1"/>
  <c r="D68" i="1"/>
  <c r="D69" i="1"/>
  <c r="D76" i="1"/>
  <c r="D77" i="1"/>
  <c r="D84" i="1"/>
  <c r="D85" i="1"/>
  <c r="D92" i="1"/>
  <c r="D93" i="1"/>
  <c r="D100" i="1"/>
  <c r="D101" i="1"/>
  <c r="D108" i="1"/>
  <c r="C60" i="1"/>
  <c r="C61" i="1"/>
  <c r="C68" i="1"/>
  <c r="C69" i="1"/>
  <c r="C76" i="1"/>
  <c r="C77" i="1"/>
  <c r="C84" i="1"/>
  <c r="C85" i="1"/>
  <c r="C92" i="1"/>
  <c r="C93" i="1"/>
  <c r="C100" i="1"/>
  <c r="C101" i="1"/>
  <c r="C108" i="1"/>
  <c r="B59" i="1"/>
  <c r="B60" i="1"/>
  <c r="B61" i="1"/>
  <c r="B62" i="1"/>
  <c r="E62" i="1" s="1"/>
  <c r="B63" i="1"/>
  <c r="E63" i="1" s="1"/>
  <c r="B64" i="1"/>
  <c r="B61" i="5" s="1"/>
  <c r="B65" i="1"/>
  <c r="B62" i="5" s="1"/>
  <c r="B66" i="1"/>
  <c r="B67" i="1"/>
  <c r="B68" i="1"/>
  <c r="B69" i="1"/>
  <c r="B70" i="1"/>
  <c r="E70" i="1" s="1"/>
  <c r="B71" i="1"/>
  <c r="E71" i="1" s="1"/>
  <c r="B72" i="1"/>
  <c r="B69" i="5" s="1"/>
  <c r="B73" i="1"/>
  <c r="B70" i="5" s="1"/>
  <c r="B74" i="1"/>
  <c r="B75" i="1"/>
  <c r="B76" i="1"/>
  <c r="B77" i="1"/>
  <c r="B78" i="1"/>
  <c r="E78" i="1" s="1"/>
  <c r="B79" i="1"/>
  <c r="E79" i="1" s="1"/>
  <c r="B80" i="1"/>
  <c r="B77" i="5" s="1"/>
  <c r="B81" i="1"/>
  <c r="B78" i="5" s="1"/>
  <c r="B82" i="1"/>
  <c r="B83" i="1"/>
  <c r="B84" i="1"/>
  <c r="B85" i="1"/>
  <c r="B86" i="1"/>
  <c r="E86" i="1" s="1"/>
  <c r="B87" i="1"/>
  <c r="E87" i="1" s="1"/>
  <c r="B88" i="1"/>
  <c r="B85" i="5" s="1"/>
  <c r="B89" i="1"/>
  <c r="B86" i="5" s="1"/>
  <c r="B90" i="1"/>
  <c r="B91" i="1"/>
  <c r="B92" i="1"/>
  <c r="B93" i="1"/>
  <c r="B94" i="1"/>
  <c r="E94" i="1" s="1"/>
  <c r="B95" i="1"/>
  <c r="E95" i="1" s="1"/>
  <c r="B96" i="1"/>
  <c r="B93" i="5" s="1"/>
  <c r="B97" i="1"/>
  <c r="B94" i="5" s="1"/>
  <c r="B98" i="1"/>
  <c r="B99" i="1"/>
  <c r="B100" i="1"/>
  <c r="B101" i="1"/>
  <c r="B102" i="1"/>
  <c r="E102" i="1" s="1"/>
  <c r="B103" i="1"/>
  <c r="E103" i="1" s="1"/>
  <c r="B104" i="1"/>
  <c r="B101" i="5" s="1"/>
  <c r="B105" i="1"/>
  <c r="K105" i="1" s="1"/>
  <c r="B106" i="1"/>
  <c r="B107" i="1"/>
  <c r="B108" i="1"/>
  <c r="B105" i="5" s="1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D67" i="1" l="1"/>
  <c r="E67" i="1"/>
  <c r="B64" i="5"/>
  <c r="K67" i="1"/>
  <c r="C67" i="1"/>
  <c r="B104" i="5"/>
  <c r="D107" i="1"/>
  <c r="K107" i="1"/>
  <c r="E107" i="1"/>
  <c r="C107" i="1"/>
  <c r="B96" i="5"/>
  <c r="K99" i="1"/>
  <c r="E99" i="1"/>
  <c r="D99" i="1"/>
  <c r="C99" i="1"/>
  <c r="D91" i="1"/>
  <c r="E91" i="1"/>
  <c r="B88" i="5"/>
  <c r="K91" i="1"/>
  <c r="C91" i="1"/>
  <c r="C83" i="1"/>
  <c r="B80" i="5"/>
  <c r="K83" i="1"/>
  <c r="E83" i="1"/>
  <c r="D83" i="1"/>
  <c r="E75" i="1"/>
  <c r="B72" i="5"/>
  <c r="K75" i="1"/>
  <c r="D75" i="1"/>
  <c r="C75" i="1"/>
  <c r="B56" i="5"/>
  <c r="K59" i="1"/>
  <c r="E59" i="1"/>
  <c r="D59" i="1"/>
  <c r="C59" i="1"/>
  <c r="K98" i="1"/>
  <c r="E98" i="1"/>
  <c r="C98" i="1"/>
  <c r="B95" i="5"/>
  <c r="D98" i="1"/>
  <c r="B87" i="5"/>
  <c r="K90" i="1"/>
  <c r="C90" i="1"/>
  <c r="E90" i="1"/>
  <c r="D90" i="1"/>
  <c r="K82" i="1"/>
  <c r="D82" i="1"/>
  <c r="B79" i="5"/>
  <c r="E82" i="1"/>
  <c r="C82" i="1"/>
  <c r="B71" i="5"/>
  <c r="E74" i="1"/>
  <c r="C74" i="1"/>
  <c r="K74" i="1"/>
  <c r="D74" i="1"/>
  <c r="D66" i="1"/>
  <c r="B63" i="5"/>
  <c r="K66" i="1"/>
  <c r="E66" i="1"/>
  <c r="C66" i="1"/>
  <c r="B103" i="5"/>
  <c r="K106" i="1"/>
  <c r="C106" i="1"/>
  <c r="E106" i="1"/>
  <c r="D106" i="1"/>
  <c r="C105" i="1"/>
  <c r="C97" i="1"/>
  <c r="C89" i="1"/>
  <c r="C81" i="1"/>
  <c r="C73" i="1"/>
  <c r="C65" i="1"/>
  <c r="D97" i="1"/>
  <c r="D89" i="1"/>
  <c r="D81" i="1"/>
  <c r="D73" i="1"/>
  <c r="D65" i="1"/>
  <c r="E97" i="1"/>
  <c r="E89" i="1"/>
  <c r="E81" i="1"/>
  <c r="E73" i="1"/>
  <c r="E65" i="1"/>
  <c r="K108" i="1"/>
  <c r="C104" i="1"/>
  <c r="C96" i="1"/>
  <c r="C88" i="1"/>
  <c r="C72" i="1"/>
  <c r="D104" i="1"/>
  <c r="D88" i="1"/>
  <c r="D72" i="1"/>
  <c r="E104" i="1"/>
  <c r="E88" i="1"/>
  <c r="E72" i="1"/>
  <c r="C103" i="1"/>
  <c r="C95" i="1"/>
  <c r="C87" i="1"/>
  <c r="C79" i="1"/>
  <c r="C71" i="1"/>
  <c r="C63" i="1"/>
  <c r="D103" i="1"/>
  <c r="D95" i="1"/>
  <c r="D87" i="1"/>
  <c r="D79" i="1"/>
  <c r="D71" i="1"/>
  <c r="D63" i="1"/>
  <c r="K97" i="1"/>
  <c r="K89" i="1"/>
  <c r="K81" i="1"/>
  <c r="K73" i="1"/>
  <c r="K65" i="1"/>
  <c r="C80" i="1"/>
  <c r="C64" i="1"/>
  <c r="D96" i="1"/>
  <c r="D80" i="1"/>
  <c r="D64" i="1"/>
  <c r="E96" i="1"/>
  <c r="E80" i="1"/>
  <c r="E64" i="1"/>
  <c r="C102" i="1"/>
  <c r="C94" i="1"/>
  <c r="C86" i="1"/>
  <c r="C78" i="1"/>
  <c r="C70" i="1"/>
  <c r="C62" i="1"/>
  <c r="D102" i="1"/>
  <c r="D94" i="1"/>
  <c r="D86" i="1"/>
  <c r="D78" i="1"/>
  <c r="D70" i="1"/>
  <c r="D62" i="1"/>
  <c r="K104" i="1"/>
  <c r="K96" i="1"/>
  <c r="K88" i="1"/>
  <c r="K80" i="1"/>
  <c r="K72" i="1"/>
  <c r="K64" i="1"/>
  <c r="F105" i="18"/>
  <c r="J8" i="17"/>
  <c r="M64" i="17" s="1"/>
  <c r="F91" i="18"/>
  <c r="F27" i="18"/>
  <c r="F58" i="18"/>
  <c r="F93" i="18"/>
  <c r="F61" i="18"/>
  <c r="F29" i="18"/>
  <c r="F96" i="18"/>
  <c r="F32" i="18"/>
  <c r="F55" i="18"/>
  <c r="F86" i="18"/>
  <c r="F22" i="18"/>
  <c r="F57" i="18"/>
  <c r="F25" i="18"/>
  <c r="F92" i="18"/>
  <c r="F28" i="18"/>
  <c r="F75" i="18"/>
  <c r="F43" i="18"/>
  <c r="F11" i="18"/>
  <c r="F74" i="18"/>
  <c r="F42" i="18"/>
  <c r="F10" i="18"/>
  <c r="F77" i="18"/>
  <c r="F45" i="18"/>
  <c r="F13" i="18"/>
  <c r="F80" i="18"/>
  <c r="F48" i="18"/>
  <c r="F16" i="18"/>
  <c r="F59" i="18"/>
  <c r="F90" i="18"/>
  <c r="F26" i="18"/>
  <c r="F64" i="18"/>
  <c r="F87" i="18"/>
  <c r="F23" i="18"/>
  <c r="F54" i="18"/>
  <c r="F89" i="18"/>
  <c r="F60" i="18"/>
  <c r="F7" i="18"/>
  <c r="F103" i="18"/>
  <c r="F71" i="18"/>
  <c r="F39" i="18"/>
  <c r="F102" i="18"/>
  <c r="F70" i="18"/>
  <c r="F38" i="18"/>
  <c r="F8" i="18"/>
  <c r="F73" i="18"/>
  <c r="F41" i="18"/>
  <c r="F9" i="18"/>
  <c r="F76" i="18"/>
  <c r="F44" i="18"/>
  <c r="F12" i="18"/>
  <c r="F95" i="18"/>
  <c r="F79" i="18"/>
  <c r="F63" i="18"/>
  <c r="F47" i="18"/>
  <c r="F31" i="18"/>
  <c r="F15" i="18"/>
  <c r="F94" i="18"/>
  <c r="F78" i="18"/>
  <c r="F62" i="18"/>
  <c r="F46" i="18"/>
  <c r="F30" i="18"/>
  <c r="F14" i="18"/>
  <c r="F97" i="18"/>
  <c r="F81" i="18"/>
  <c r="F65" i="18"/>
  <c r="F49" i="18"/>
  <c r="F33" i="18"/>
  <c r="F17" i="18"/>
  <c r="F100" i="18"/>
  <c r="F84" i="18"/>
  <c r="F68" i="18"/>
  <c r="F52" i="18"/>
  <c r="F36" i="18"/>
  <c r="F20" i="18"/>
  <c r="F99" i="18"/>
  <c r="F83" i="18"/>
  <c r="F67" i="18"/>
  <c r="F51" i="18"/>
  <c r="F35" i="18"/>
  <c r="F19" i="18"/>
  <c r="F98" i="18"/>
  <c r="F82" i="18"/>
  <c r="F66" i="18"/>
  <c r="F50" i="18"/>
  <c r="F34" i="18"/>
  <c r="F18" i="18"/>
  <c r="F101" i="18"/>
  <c r="F85" i="18"/>
  <c r="F69" i="18"/>
  <c r="F53" i="18"/>
  <c r="F37" i="18"/>
  <c r="F21" i="18"/>
  <c r="F104" i="18"/>
  <c r="F88" i="18"/>
  <c r="F72" i="18"/>
  <c r="F56" i="18"/>
  <c r="F40" i="18"/>
  <c r="F24" i="18"/>
  <c r="F6" i="18"/>
  <c r="D50" i="18"/>
  <c r="D25" i="18"/>
  <c r="D48" i="18"/>
  <c r="D82" i="18"/>
  <c r="D65" i="18"/>
  <c r="D105" i="1"/>
  <c r="B102" i="5"/>
  <c r="E105" i="1"/>
  <c r="D54" i="18"/>
  <c r="D86" i="18"/>
  <c r="D77" i="18"/>
  <c r="D67" i="18"/>
  <c r="D20" i="18"/>
  <c r="D100" i="18"/>
  <c r="D16" i="18"/>
  <c r="D66" i="18"/>
  <c r="D98" i="18"/>
  <c r="D83" i="18"/>
  <c r="D51" i="18"/>
  <c r="D84" i="18"/>
  <c r="D24" i="18"/>
  <c r="D70" i="18"/>
  <c r="D102" i="18"/>
  <c r="D19" i="18"/>
  <c r="D99" i="18"/>
  <c r="D101" i="18"/>
  <c r="D68" i="18"/>
  <c r="D18" i="18"/>
  <c r="D53" i="18"/>
  <c r="D21" i="18"/>
  <c r="D8" i="18"/>
  <c r="D11" i="18"/>
  <c r="D32" i="18"/>
  <c r="D58" i="18"/>
  <c r="D74" i="18"/>
  <c r="D90" i="18"/>
  <c r="D23" i="18"/>
  <c r="D85" i="18"/>
  <c r="D27" i="18"/>
  <c r="D55" i="18"/>
  <c r="D71" i="18"/>
  <c r="D87" i="18"/>
  <c r="D103" i="18"/>
  <c r="D31" i="18"/>
  <c r="D28" i="18"/>
  <c r="D56" i="18"/>
  <c r="D72" i="18"/>
  <c r="D88" i="18"/>
  <c r="D104" i="18"/>
  <c r="D61" i="18"/>
  <c r="D105" i="18"/>
  <c r="D46" i="18"/>
  <c r="D30" i="18"/>
  <c r="D49" i="18"/>
  <c r="D33" i="18"/>
  <c r="D17" i="18"/>
  <c r="D13" i="18"/>
  <c r="D52" i="18"/>
  <c r="D93" i="18"/>
  <c r="D34" i="18"/>
  <c r="D37" i="18"/>
  <c r="D14" i="18"/>
  <c r="D40" i="18"/>
  <c r="D62" i="18"/>
  <c r="D78" i="18"/>
  <c r="D94" i="18"/>
  <c r="D57" i="18"/>
  <c r="D97" i="18"/>
  <c r="D35" i="18"/>
  <c r="D59" i="18"/>
  <c r="D75" i="18"/>
  <c r="D91" i="18"/>
  <c r="D73" i="18"/>
  <c r="D12" i="18"/>
  <c r="D36" i="18"/>
  <c r="D60" i="18"/>
  <c r="D76" i="18"/>
  <c r="D92" i="18"/>
  <c r="D39" i="18"/>
  <c r="D69" i="18"/>
  <c r="D42" i="18"/>
  <c r="D26" i="18"/>
  <c r="D45" i="18"/>
  <c r="D29" i="18"/>
  <c r="D9" i="18"/>
  <c r="D10" i="18"/>
  <c r="D7" i="18"/>
  <c r="D15" i="18"/>
  <c r="D6" i="18"/>
  <c r="D43" i="18"/>
  <c r="D63" i="18"/>
  <c r="D79" i="18"/>
  <c r="D95" i="18"/>
  <c r="D89" i="18"/>
  <c r="D44" i="18"/>
  <c r="D64" i="18"/>
  <c r="D80" i="18"/>
  <c r="D96" i="18"/>
  <c r="D47" i="18"/>
  <c r="D81" i="18"/>
  <c r="D38" i="18"/>
  <c r="D22" i="18"/>
  <c r="D41" i="18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B39" i="1"/>
  <c r="J39" i="1"/>
  <c r="B40" i="1"/>
  <c r="J40" i="1"/>
  <c r="B41" i="1"/>
  <c r="B42" i="1"/>
  <c r="B43" i="1"/>
  <c r="J43" i="1"/>
  <c r="B44" i="1"/>
  <c r="B45" i="1"/>
  <c r="B46" i="1"/>
  <c r="B47" i="1"/>
  <c r="J47" i="1"/>
  <c r="B48" i="1"/>
  <c r="J48" i="1"/>
  <c r="B49" i="1"/>
  <c r="B50" i="1"/>
  <c r="B51" i="1"/>
  <c r="J51" i="1"/>
  <c r="B52" i="1"/>
  <c r="B53" i="1"/>
  <c r="B54" i="1"/>
  <c r="B55" i="1"/>
  <c r="J55" i="1"/>
  <c r="B56" i="1"/>
  <c r="J56" i="1"/>
  <c r="B57" i="1"/>
  <c r="B58" i="1"/>
  <c r="B46" i="5" l="1"/>
  <c r="K49" i="1"/>
  <c r="E49" i="1"/>
  <c r="D49" i="1"/>
  <c r="C49" i="1"/>
  <c r="E55" i="1"/>
  <c r="D55" i="1"/>
  <c r="C55" i="1"/>
  <c r="K55" i="1"/>
  <c r="D42" i="1"/>
  <c r="K42" i="1"/>
  <c r="E42" i="1"/>
  <c r="C42" i="1"/>
  <c r="K58" i="1"/>
  <c r="E58" i="1"/>
  <c r="D58" i="1"/>
  <c r="C58" i="1"/>
  <c r="K52" i="1"/>
  <c r="D52" i="1"/>
  <c r="E52" i="1"/>
  <c r="C52" i="1"/>
  <c r="E47" i="1"/>
  <c r="D47" i="1"/>
  <c r="C47" i="1"/>
  <c r="K47" i="1"/>
  <c r="D43" i="1"/>
  <c r="K43" i="1"/>
  <c r="E43" i="1"/>
  <c r="C43" i="1"/>
  <c r="K48" i="1"/>
  <c r="D48" i="1"/>
  <c r="C48" i="1"/>
  <c r="E48" i="1"/>
  <c r="K57" i="1"/>
  <c r="E57" i="1"/>
  <c r="D57" i="1"/>
  <c r="C57" i="1"/>
  <c r="K40" i="1"/>
  <c r="E40" i="1"/>
  <c r="D40" i="1"/>
  <c r="C40" i="1"/>
  <c r="E51" i="1"/>
  <c r="K51" i="1"/>
  <c r="D51" i="1"/>
  <c r="C51" i="1"/>
  <c r="E54" i="1"/>
  <c r="D54" i="1"/>
  <c r="C54" i="1"/>
  <c r="K54" i="1"/>
  <c r="K53" i="1"/>
  <c r="D53" i="1"/>
  <c r="E53" i="1"/>
  <c r="C53" i="1"/>
  <c r="K41" i="1"/>
  <c r="E41" i="1"/>
  <c r="D41" i="1"/>
  <c r="C41" i="1"/>
  <c r="E46" i="1"/>
  <c r="D46" i="1"/>
  <c r="C46" i="1"/>
  <c r="K46" i="1"/>
  <c r="K45" i="1"/>
  <c r="E45" i="1"/>
  <c r="C45" i="1"/>
  <c r="D45" i="1"/>
  <c r="K56" i="1"/>
  <c r="E56" i="1"/>
  <c r="D56" i="1"/>
  <c r="C56" i="1"/>
  <c r="E50" i="1"/>
  <c r="C50" i="1"/>
  <c r="K50" i="1"/>
  <c r="D50" i="1"/>
  <c r="K44" i="1"/>
  <c r="E44" i="1"/>
  <c r="D44" i="1"/>
  <c r="C44" i="1"/>
  <c r="E39" i="1"/>
  <c r="D39" i="1"/>
  <c r="C39" i="1"/>
  <c r="K39" i="1"/>
  <c r="M9" i="17"/>
  <c r="M60" i="17"/>
  <c r="M30" i="17"/>
  <c r="A30" i="17" s="1"/>
  <c r="M69" i="17"/>
  <c r="M36" i="17"/>
  <c r="A36" i="17" s="1"/>
  <c r="M28" i="17"/>
  <c r="A28" i="17" s="1"/>
  <c r="M85" i="17"/>
  <c r="M77" i="17"/>
  <c r="M18" i="17"/>
  <c r="A18" i="17" s="1"/>
  <c r="M50" i="17"/>
  <c r="M25" i="17"/>
  <c r="A25" i="17" s="1"/>
  <c r="M45" i="17"/>
  <c r="M67" i="17"/>
  <c r="M83" i="17"/>
  <c r="M14" i="17"/>
  <c r="A14" i="17" s="1"/>
  <c r="M42" i="17"/>
  <c r="M65" i="17"/>
  <c r="M21" i="17"/>
  <c r="A21" i="17" s="1"/>
  <c r="M47" i="17"/>
  <c r="M82" i="17"/>
  <c r="M106" i="17"/>
  <c r="M88" i="17"/>
  <c r="M93" i="17"/>
  <c r="M37" i="17"/>
  <c r="A37" i="17" s="1"/>
  <c r="M66" i="17"/>
  <c r="M27" i="17"/>
  <c r="A27" i="17" s="1"/>
  <c r="M78" i="17"/>
  <c r="M95" i="17"/>
  <c r="M57" i="17"/>
  <c r="M39" i="17"/>
  <c r="M75" i="17"/>
  <c r="M22" i="17"/>
  <c r="A22" i="17" s="1"/>
  <c r="M13" i="17"/>
  <c r="A13" i="17" s="1"/>
  <c r="M40" i="17"/>
  <c r="M80" i="17"/>
  <c r="M62" i="17"/>
  <c r="M98" i="17"/>
  <c r="M103" i="17"/>
  <c r="M34" i="17"/>
  <c r="A34" i="17" s="1"/>
  <c r="M24" i="17"/>
  <c r="A24" i="17" s="1"/>
  <c r="M54" i="17"/>
  <c r="M73" i="17"/>
  <c r="M35" i="17"/>
  <c r="A35" i="17" s="1"/>
  <c r="M107" i="17"/>
  <c r="M19" i="17"/>
  <c r="A19" i="17" s="1"/>
  <c r="M55" i="17"/>
  <c r="M16" i="17"/>
  <c r="A16" i="17" s="1"/>
  <c r="M33" i="17"/>
  <c r="A33" i="17" s="1"/>
  <c r="M49" i="17"/>
  <c r="M71" i="17"/>
  <c r="M87" i="17"/>
  <c r="M15" i="17"/>
  <c r="A15" i="17" s="1"/>
  <c r="M53" i="17"/>
  <c r="M12" i="17"/>
  <c r="A12" i="17" s="1"/>
  <c r="M31" i="17"/>
  <c r="A31" i="17" s="1"/>
  <c r="M56" i="17"/>
  <c r="M94" i="17"/>
  <c r="M29" i="17"/>
  <c r="A29" i="17" s="1"/>
  <c r="M90" i="17"/>
  <c r="M89" i="17"/>
  <c r="M91" i="17"/>
  <c r="M72" i="17"/>
  <c r="M58" i="17"/>
  <c r="M86" i="17"/>
  <c r="M99" i="17"/>
  <c r="M26" i="17"/>
  <c r="A26" i="17" s="1"/>
  <c r="M17" i="17"/>
  <c r="A17" i="17" s="1"/>
  <c r="M51" i="17"/>
  <c r="M10" i="17"/>
  <c r="A10" i="17" s="1"/>
  <c r="M59" i="17"/>
  <c r="M41" i="17"/>
  <c r="M97" i="17"/>
  <c r="M81" i="17"/>
  <c r="M102" i="17"/>
  <c r="M11" i="17"/>
  <c r="A11" i="17" s="1"/>
  <c r="M61" i="17"/>
  <c r="M44" i="17"/>
  <c r="M79" i="17"/>
  <c r="M23" i="17"/>
  <c r="A23" i="17" s="1"/>
  <c r="M63" i="17"/>
  <c r="M20" i="17"/>
  <c r="A20" i="17" s="1"/>
  <c r="M43" i="17"/>
  <c r="M48" i="17"/>
  <c r="M74" i="17"/>
  <c r="M105" i="17"/>
  <c r="M70" i="17"/>
  <c r="M101" i="17"/>
  <c r="M68" i="17"/>
  <c r="M52" i="17"/>
  <c r="M32" i="17"/>
  <c r="A32" i="17" s="1"/>
  <c r="M104" i="17"/>
  <c r="M84" i="17"/>
  <c r="M38" i="17"/>
  <c r="A38" i="17" s="1"/>
  <c r="M76" i="17"/>
  <c r="M96" i="17"/>
  <c r="M46" i="17"/>
  <c r="M100" i="17"/>
  <c r="M92" i="17"/>
  <c r="M108" i="17"/>
  <c r="J57" i="1"/>
  <c r="J53" i="1"/>
  <c r="J52" i="1"/>
  <c r="J49" i="1"/>
  <c r="J44" i="1"/>
  <c r="J41" i="1"/>
  <c r="J45" i="1"/>
  <c r="J58" i="1"/>
  <c r="J50" i="1"/>
  <c r="J42" i="1"/>
  <c r="J54" i="1"/>
  <c r="J46" i="1"/>
  <c r="B54" i="5"/>
  <c r="B50" i="5"/>
  <c r="B42" i="5"/>
  <c r="B38" i="5"/>
  <c r="B53" i="5"/>
  <c r="B49" i="5"/>
  <c r="B45" i="5"/>
  <c r="B41" i="5"/>
  <c r="B37" i="5"/>
  <c r="B55" i="5"/>
  <c r="B52" i="5"/>
  <c r="B48" i="5"/>
  <c r="B44" i="5"/>
  <c r="B40" i="5"/>
  <c r="B36" i="5"/>
  <c r="B51" i="5"/>
  <c r="B47" i="5"/>
  <c r="B43" i="5"/>
  <c r="B39" i="5"/>
  <c r="A9" i="17" l="1"/>
  <c r="G8" i="19"/>
  <c r="G12" i="19"/>
  <c r="G16" i="19"/>
  <c r="G20" i="19"/>
  <c r="G24" i="19"/>
  <c r="G28" i="19"/>
  <c r="G32" i="19"/>
  <c r="G36" i="19"/>
  <c r="C36" i="19" s="1"/>
  <c r="G40" i="19"/>
  <c r="G44" i="19"/>
  <c r="G48" i="19"/>
  <c r="G52" i="19"/>
  <c r="C52" i="19" s="1"/>
  <c r="G56" i="19"/>
  <c r="G60" i="19"/>
  <c r="C60" i="19" s="1"/>
  <c r="E60" i="19" s="1"/>
  <c r="G64" i="19"/>
  <c r="G68" i="19"/>
  <c r="C68" i="19" s="1"/>
  <c r="E68" i="19" s="1"/>
  <c r="G72" i="19"/>
  <c r="C72" i="19" s="1"/>
  <c r="E72" i="19" s="1"/>
  <c r="G76" i="19"/>
  <c r="C76" i="19" s="1"/>
  <c r="E76" i="19" s="1"/>
  <c r="G80" i="19"/>
  <c r="G84" i="19"/>
  <c r="C84" i="19" s="1"/>
  <c r="E84" i="19" s="1"/>
  <c r="G88" i="19"/>
  <c r="C88" i="19" s="1"/>
  <c r="E88" i="19" s="1"/>
  <c r="G92" i="19"/>
  <c r="C92" i="19" s="1"/>
  <c r="E92" i="19" s="1"/>
  <c r="G96" i="19"/>
  <c r="G100" i="19"/>
  <c r="C100" i="19" s="1"/>
  <c r="E100" i="19" s="1"/>
  <c r="G104" i="19"/>
  <c r="C104" i="19" s="1"/>
  <c r="E104" i="19" s="1"/>
  <c r="G9" i="19"/>
  <c r="C9" i="19" s="1"/>
  <c r="G13" i="19"/>
  <c r="G17" i="19"/>
  <c r="C17" i="19" s="1"/>
  <c r="G21" i="19"/>
  <c r="C21" i="19" s="1"/>
  <c r="G25" i="19"/>
  <c r="C25" i="19" s="1"/>
  <c r="G29" i="19"/>
  <c r="G33" i="19"/>
  <c r="C33" i="19" s="1"/>
  <c r="G37" i="19"/>
  <c r="C37" i="19" s="1"/>
  <c r="G41" i="19"/>
  <c r="C41" i="19" s="1"/>
  <c r="G45" i="19"/>
  <c r="G49" i="19"/>
  <c r="C49" i="19" s="1"/>
  <c r="G53" i="19"/>
  <c r="C53" i="19" s="1"/>
  <c r="G57" i="19"/>
  <c r="C57" i="19" s="1"/>
  <c r="E57" i="19" s="1"/>
  <c r="G61" i="19"/>
  <c r="G65" i="19"/>
  <c r="C65" i="19" s="1"/>
  <c r="E65" i="19" s="1"/>
  <c r="G69" i="19"/>
  <c r="C69" i="19" s="1"/>
  <c r="E69" i="19" s="1"/>
  <c r="G73" i="19"/>
  <c r="C73" i="19" s="1"/>
  <c r="E73" i="19" s="1"/>
  <c r="G77" i="19"/>
  <c r="G81" i="19"/>
  <c r="C81" i="19" s="1"/>
  <c r="E81" i="19" s="1"/>
  <c r="G85" i="19"/>
  <c r="C85" i="19" s="1"/>
  <c r="E85" i="19" s="1"/>
  <c r="G89" i="19"/>
  <c r="C89" i="19" s="1"/>
  <c r="E89" i="19" s="1"/>
  <c r="G93" i="19"/>
  <c r="G97" i="19"/>
  <c r="C97" i="19" s="1"/>
  <c r="E97" i="19" s="1"/>
  <c r="G101" i="19"/>
  <c r="C101" i="19" s="1"/>
  <c r="E101" i="19" s="1"/>
  <c r="G7" i="19"/>
  <c r="C7" i="19" s="1"/>
  <c r="G10" i="19"/>
  <c r="G14" i="19"/>
  <c r="C14" i="19" s="1"/>
  <c r="G18" i="19"/>
  <c r="C18" i="19" s="1"/>
  <c r="G22" i="19"/>
  <c r="C22" i="19" s="1"/>
  <c r="G26" i="19"/>
  <c r="G30" i="19"/>
  <c r="C30" i="19" s="1"/>
  <c r="G34" i="19"/>
  <c r="C34" i="19" s="1"/>
  <c r="G38" i="19"/>
  <c r="C38" i="19" s="1"/>
  <c r="G42" i="19"/>
  <c r="G46" i="19"/>
  <c r="C46" i="19" s="1"/>
  <c r="G50" i="19"/>
  <c r="C50" i="19" s="1"/>
  <c r="G54" i="19"/>
  <c r="C54" i="19" s="1"/>
  <c r="G58" i="19"/>
  <c r="G62" i="19"/>
  <c r="C62" i="19" s="1"/>
  <c r="E62" i="19" s="1"/>
  <c r="G66" i="19"/>
  <c r="C66" i="19" s="1"/>
  <c r="E66" i="19" s="1"/>
  <c r="G70" i="19"/>
  <c r="C70" i="19" s="1"/>
  <c r="E70" i="19" s="1"/>
  <c r="G74" i="19"/>
  <c r="G78" i="19"/>
  <c r="C78" i="19" s="1"/>
  <c r="E78" i="19" s="1"/>
  <c r="G82" i="19"/>
  <c r="C82" i="19" s="1"/>
  <c r="E82" i="19" s="1"/>
  <c r="G86" i="19"/>
  <c r="C86" i="19" s="1"/>
  <c r="E86" i="19" s="1"/>
  <c r="G90" i="19"/>
  <c r="G94" i="19"/>
  <c r="C94" i="19" s="1"/>
  <c r="E94" i="19" s="1"/>
  <c r="G98" i="19"/>
  <c r="C98" i="19" s="1"/>
  <c r="E98" i="19" s="1"/>
  <c r="G102" i="19"/>
  <c r="C102" i="19" s="1"/>
  <c r="E102" i="19" s="1"/>
  <c r="G6" i="19"/>
  <c r="G11" i="19"/>
  <c r="C11" i="19" s="1"/>
  <c r="G15" i="19"/>
  <c r="C15" i="19" s="1"/>
  <c r="G19" i="19"/>
  <c r="C19" i="19" s="1"/>
  <c r="G23" i="19"/>
  <c r="G27" i="19"/>
  <c r="C27" i="19" s="1"/>
  <c r="G31" i="19"/>
  <c r="C31" i="19" s="1"/>
  <c r="G35" i="19"/>
  <c r="C35" i="19" s="1"/>
  <c r="G39" i="19"/>
  <c r="G43" i="19"/>
  <c r="C43" i="19" s="1"/>
  <c r="G47" i="19"/>
  <c r="C47" i="19" s="1"/>
  <c r="G51" i="19"/>
  <c r="C51" i="19" s="1"/>
  <c r="G55" i="19"/>
  <c r="G59" i="19"/>
  <c r="C59" i="19" s="1"/>
  <c r="E59" i="19" s="1"/>
  <c r="G63" i="19"/>
  <c r="C63" i="19" s="1"/>
  <c r="E63" i="19" s="1"/>
  <c r="G67" i="19"/>
  <c r="C67" i="19" s="1"/>
  <c r="E67" i="19" s="1"/>
  <c r="G71" i="19"/>
  <c r="G75" i="19"/>
  <c r="C75" i="19" s="1"/>
  <c r="E75" i="19" s="1"/>
  <c r="G79" i="19"/>
  <c r="C79" i="19" s="1"/>
  <c r="E79" i="19" s="1"/>
  <c r="G83" i="19"/>
  <c r="C83" i="19" s="1"/>
  <c r="E83" i="19" s="1"/>
  <c r="G87" i="19"/>
  <c r="G91" i="19"/>
  <c r="C91" i="19" s="1"/>
  <c r="E91" i="19" s="1"/>
  <c r="G95" i="19"/>
  <c r="C95" i="19" s="1"/>
  <c r="E95" i="19" s="1"/>
  <c r="G99" i="19"/>
  <c r="C99" i="19" s="1"/>
  <c r="E99" i="19" s="1"/>
  <c r="G103" i="19"/>
  <c r="G5" i="19"/>
  <c r="C5" i="19" s="1"/>
  <c r="B38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11" i="1"/>
  <c r="B10" i="1"/>
  <c r="B9" i="1"/>
  <c r="K9" i="1" s="1"/>
  <c r="C56" i="19" l="1"/>
  <c r="E56" i="19" s="1"/>
  <c r="C20" i="19"/>
  <c r="C40" i="19"/>
  <c r="E40" i="19" s="1"/>
  <c r="B22" i="5"/>
  <c r="K25" i="1"/>
  <c r="E25" i="1"/>
  <c r="D25" i="1"/>
  <c r="C25" i="1"/>
  <c r="B27" i="5"/>
  <c r="E30" i="1"/>
  <c r="D30" i="1"/>
  <c r="C30" i="1"/>
  <c r="K30" i="1"/>
  <c r="B31" i="5"/>
  <c r="K34" i="1"/>
  <c r="C34" i="1"/>
  <c r="E34" i="1"/>
  <c r="D34" i="1"/>
  <c r="B23" i="5"/>
  <c r="E26" i="1"/>
  <c r="D26" i="1"/>
  <c r="K26" i="1"/>
  <c r="C26" i="1"/>
  <c r="B30" i="5"/>
  <c r="K33" i="1"/>
  <c r="E33" i="1"/>
  <c r="D33" i="1"/>
  <c r="C33" i="1"/>
  <c r="B19" i="5"/>
  <c r="E22" i="1"/>
  <c r="D22" i="1"/>
  <c r="C22" i="1"/>
  <c r="K22" i="1"/>
  <c r="B34" i="5"/>
  <c r="K37" i="1"/>
  <c r="E37" i="1"/>
  <c r="C37" i="1"/>
  <c r="D37" i="1"/>
  <c r="B26" i="5"/>
  <c r="K29" i="1"/>
  <c r="D29" i="1"/>
  <c r="C29" i="1"/>
  <c r="E29" i="1"/>
  <c r="B18" i="5"/>
  <c r="K21" i="1"/>
  <c r="E21" i="1"/>
  <c r="D21" i="1"/>
  <c r="C21" i="1"/>
  <c r="B33" i="5"/>
  <c r="K36" i="1"/>
  <c r="E36" i="1"/>
  <c r="D36" i="1"/>
  <c r="C36" i="1"/>
  <c r="B25" i="5"/>
  <c r="E28" i="1"/>
  <c r="K28" i="1"/>
  <c r="D28" i="1"/>
  <c r="C28" i="1"/>
  <c r="B17" i="5"/>
  <c r="K20" i="1"/>
  <c r="D20" i="1"/>
  <c r="E20" i="1"/>
  <c r="C20" i="1"/>
  <c r="B32" i="5"/>
  <c r="E35" i="1"/>
  <c r="C35" i="1"/>
  <c r="K35" i="1"/>
  <c r="D35" i="1"/>
  <c r="B24" i="5"/>
  <c r="K27" i="1"/>
  <c r="E27" i="1"/>
  <c r="D27" i="1"/>
  <c r="C27" i="1"/>
  <c r="B35" i="5"/>
  <c r="E38" i="1"/>
  <c r="D38" i="1"/>
  <c r="C38" i="1"/>
  <c r="K38" i="1"/>
  <c r="B29" i="5"/>
  <c r="K32" i="1"/>
  <c r="E32" i="1"/>
  <c r="D32" i="1"/>
  <c r="C32" i="1"/>
  <c r="B21" i="5"/>
  <c r="K24" i="1"/>
  <c r="E24" i="1"/>
  <c r="D24" i="1"/>
  <c r="C24" i="1"/>
  <c r="B28" i="5"/>
  <c r="E31" i="1"/>
  <c r="D31" i="1"/>
  <c r="C31" i="1"/>
  <c r="K31" i="1"/>
  <c r="B20" i="5"/>
  <c r="E23" i="1"/>
  <c r="D23" i="1"/>
  <c r="C23" i="1"/>
  <c r="K23" i="1"/>
  <c r="C44" i="19"/>
  <c r="E44" i="19" s="1"/>
  <c r="C103" i="19"/>
  <c r="E103" i="19" s="1"/>
  <c r="C87" i="19"/>
  <c r="E87" i="19" s="1"/>
  <c r="C71" i="19"/>
  <c r="E71" i="19" s="1"/>
  <c r="C55" i="19"/>
  <c r="E55" i="19" s="1"/>
  <c r="C39" i="19"/>
  <c r="E39" i="19" s="1"/>
  <c r="C23" i="19"/>
  <c r="D23" i="19" s="1"/>
  <c r="C6" i="19"/>
  <c r="F6" i="19" s="1"/>
  <c r="C90" i="19"/>
  <c r="E90" i="19" s="1"/>
  <c r="C74" i="19"/>
  <c r="E74" i="19" s="1"/>
  <c r="C58" i="19"/>
  <c r="E58" i="19" s="1"/>
  <c r="C42" i="19"/>
  <c r="E42" i="19" s="1"/>
  <c r="C26" i="19"/>
  <c r="D26" i="19" s="1"/>
  <c r="C10" i="19"/>
  <c r="F10" i="19" s="1"/>
  <c r="C93" i="19"/>
  <c r="E93" i="19" s="1"/>
  <c r="C77" i="19"/>
  <c r="E77" i="19" s="1"/>
  <c r="C61" i="19"/>
  <c r="E61" i="19" s="1"/>
  <c r="C45" i="19"/>
  <c r="F45" i="19" s="1"/>
  <c r="C29" i="19"/>
  <c r="D29" i="19" s="1"/>
  <c r="C13" i="19"/>
  <c r="F13" i="19" s="1"/>
  <c r="C96" i="19"/>
  <c r="E96" i="19" s="1"/>
  <c r="C80" i="19"/>
  <c r="E80" i="19" s="1"/>
  <c r="C64" i="19"/>
  <c r="E64" i="19" s="1"/>
  <c r="C48" i="19"/>
  <c r="D48" i="19" s="1"/>
  <c r="C32" i="19"/>
  <c r="D32" i="19" s="1"/>
  <c r="C16" i="19"/>
  <c r="F16" i="19" s="1"/>
  <c r="C28" i="19"/>
  <c r="D28" i="19" s="1"/>
  <c r="C12" i="19"/>
  <c r="E12" i="19" s="1"/>
  <c r="C24" i="19"/>
  <c r="E24" i="19" s="1"/>
  <c r="C8" i="19"/>
  <c r="E8" i="19" s="1"/>
  <c r="E51" i="19"/>
  <c r="D51" i="19"/>
  <c r="F51" i="19"/>
  <c r="E35" i="19"/>
  <c r="D35" i="19"/>
  <c r="F35" i="19"/>
  <c r="E19" i="19"/>
  <c r="D19" i="19"/>
  <c r="F19" i="19"/>
  <c r="F54" i="19"/>
  <c r="D54" i="19"/>
  <c r="E54" i="19"/>
  <c r="F38" i="19"/>
  <c r="D38" i="19"/>
  <c r="E38" i="19"/>
  <c r="F22" i="19"/>
  <c r="E22" i="19"/>
  <c r="D22" i="19"/>
  <c r="F7" i="19"/>
  <c r="D7" i="19"/>
  <c r="E7" i="19"/>
  <c r="E41" i="19"/>
  <c r="F41" i="19"/>
  <c r="D41" i="19"/>
  <c r="E25" i="19"/>
  <c r="F25" i="19"/>
  <c r="D25" i="19"/>
  <c r="E9" i="19"/>
  <c r="F9" i="19"/>
  <c r="D9" i="19"/>
  <c r="E47" i="19"/>
  <c r="F47" i="19"/>
  <c r="D47" i="19"/>
  <c r="E31" i="19"/>
  <c r="F31" i="19"/>
  <c r="D31" i="19"/>
  <c r="E15" i="19"/>
  <c r="F15" i="19"/>
  <c r="D15" i="19"/>
  <c r="F50" i="19"/>
  <c r="D50" i="19"/>
  <c r="E50" i="19"/>
  <c r="F34" i="19"/>
  <c r="D34" i="19"/>
  <c r="E34" i="19"/>
  <c r="F18" i="19"/>
  <c r="E18" i="19"/>
  <c r="D18" i="19"/>
  <c r="E53" i="19"/>
  <c r="F53" i="19"/>
  <c r="D53" i="19"/>
  <c r="E37" i="19"/>
  <c r="F37" i="19"/>
  <c r="D37" i="19"/>
  <c r="E21" i="19"/>
  <c r="F21" i="19"/>
  <c r="D21" i="19"/>
  <c r="F40" i="19"/>
  <c r="E5" i="19"/>
  <c r="F5" i="19"/>
  <c r="D5" i="19"/>
  <c r="E43" i="19"/>
  <c r="F43" i="19"/>
  <c r="D43" i="19"/>
  <c r="E27" i="19"/>
  <c r="F27" i="19"/>
  <c r="D27" i="19"/>
  <c r="E11" i="19"/>
  <c r="F11" i="19"/>
  <c r="D11" i="19"/>
  <c r="D46" i="19"/>
  <c r="F46" i="19"/>
  <c r="E46" i="19"/>
  <c r="D30" i="19"/>
  <c r="F30" i="19"/>
  <c r="E30" i="19"/>
  <c r="D14" i="19"/>
  <c r="F14" i="19"/>
  <c r="E14" i="19"/>
  <c r="E49" i="19"/>
  <c r="F49" i="19"/>
  <c r="D49" i="19"/>
  <c r="E33" i="19"/>
  <c r="F33" i="19"/>
  <c r="D33" i="19"/>
  <c r="E17" i="19"/>
  <c r="F17" i="19"/>
  <c r="D17" i="19"/>
  <c r="E52" i="19"/>
  <c r="F52" i="19"/>
  <c r="D52" i="19"/>
  <c r="E36" i="19"/>
  <c r="D36" i="19"/>
  <c r="F36" i="19"/>
  <c r="E20" i="19"/>
  <c r="F20" i="19"/>
  <c r="D20" i="19"/>
  <c r="B16" i="5"/>
  <c r="K19" i="1"/>
  <c r="D19" i="1"/>
  <c r="E19" i="1"/>
  <c r="C19" i="1"/>
  <c r="B15" i="5"/>
  <c r="C18" i="1"/>
  <c r="D18" i="1"/>
  <c r="E18" i="1"/>
  <c r="B14" i="5"/>
  <c r="E17" i="1"/>
  <c r="D17" i="1"/>
  <c r="C17" i="1"/>
  <c r="B13" i="5"/>
  <c r="E16" i="1"/>
  <c r="C16" i="1"/>
  <c r="D16" i="1"/>
  <c r="B12" i="5"/>
  <c r="D15" i="1"/>
  <c r="E15" i="1"/>
  <c r="C15" i="1"/>
  <c r="B11" i="5"/>
  <c r="C14" i="1"/>
  <c r="D14" i="1"/>
  <c r="E14" i="1"/>
  <c r="B10" i="5"/>
  <c r="E13" i="1"/>
  <c r="D13" i="1"/>
  <c r="C13" i="1"/>
  <c r="B9" i="5"/>
  <c r="C12" i="1"/>
  <c r="E12" i="1"/>
  <c r="D12" i="1"/>
  <c r="B8" i="5"/>
  <c r="D11" i="1"/>
  <c r="C11" i="1"/>
  <c r="B7" i="5"/>
  <c r="D10" i="1"/>
  <c r="E10" i="1"/>
  <c r="C10" i="1"/>
  <c r="D9" i="1"/>
  <c r="E9" i="1"/>
  <c r="C9" i="1"/>
  <c r="B6" i="5"/>
  <c r="D40" i="19" l="1"/>
  <c r="E23" i="19"/>
  <c r="F39" i="19"/>
  <c r="D44" i="19"/>
  <c r="F44" i="19"/>
  <c r="D45" i="19"/>
  <c r="F29" i="19"/>
  <c r="E45" i="19"/>
  <c r="D16" i="19"/>
  <c r="D10" i="19"/>
  <c r="E10" i="19"/>
  <c r="E28" i="19"/>
  <c r="D39" i="19"/>
  <c r="E16" i="19"/>
  <c r="C103" i="18"/>
  <c r="E29" i="19"/>
  <c r="F23" i="19"/>
  <c r="E48" i="19"/>
  <c r="D42" i="19"/>
  <c r="E26" i="19"/>
  <c r="D12" i="19"/>
  <c r="E13" i="19"/>
  <c r="E6" i="19"/>
  <c r="D6" i="19"/>
  <c r="E32" i="19"/>
  <c r="F42" i="19"/>
  <c r="F48" i="19"/>
  <c r="F32" i="19"/>
  <c r="F26" i="19"/>
  <c r="D13" i="19"/>
  <c r="F28" i="19"/>
  <c r="E65" i="18"/>
  <c r="F12" i="19"/>
  <c r="F24" i="19"/>
  <c r="D24" i="19"/>
  <c r="D8" i="19"/>
  <c r="F8" i="19"/>
  <c r="E98" i="18"/>
  <c r="E60" i="18"/>
  <c r="E13" i="18"/>
  <c r="E78" i="18"/>
  <c r="E90" i="18"/>
  <c r="E50" i="18"/>
  <c r="E70" i="18"/>
  <c r="E75" i="18"/>
  <c r="E23" i="18"/>
  <c r="E73" i="18"/>
  <c r="E101" i="18"/>
  <c r="E94" i="18"/>
  <c r="E58" i="18"/>
  <c r="E36" i="18"/>
  <c r="E55" i="18"/>
  <c r="E80" i="18"/>
  <c r="E81" i="18"/>
  <c r="E102" i="18"/>
  <c r="E82" i="18"/>
  <c r="E34" i="18"/>
  <c r="E38" i="18"/>
  <c r="E43" i="18"/>
  <c r="E15" i="18"/>
  <c r="E17" i="18"/>
  <c r="E56" i="18"/>
  <c r="E12" i="18"/>
  <c r="E66" i="18"/>
  <c r="E26" i="18"/>
  <c r="E100" i="18"/>
  <c r="E87" i="18"/>
  <c r="E61" i="18"/>
  <c r="E37" i="18"/>
  <c r="C16" i="18"/>
  <c r="C41" i="18"/>
  <c r="C61" i="18"/>
  <c r="C98" i="18"/>
  <c r="C34" i="18"/>
  <c r="C48" i="18"/>
  <c r="C78" i="18"/>
  <c r="C46" i="18"/>
  <c r="C72" i="18"/>
  <c r="C31" i="18"/>
  <c r="C52" i="18"/>
  <c r="C95" i="18"/>
  <c r="C35" i="18"/>
  <c r="C99" i="18"/>
  <c r="C59" i="18"/>
  <c r="C7" i="18"/>
  <c r="C23" i="18"/>
  <c r="C44" i="18"/>
  <c r="C87" i="18"/>
  <c r="E86" i="18"/>
  <c r="E105" i="18"/>
  <c r="E74" i="18"/>
  <c r="E42" i="18"/>
  <c r="C97" i="18"/>
  <c r="C65" i="18"/>
  <c r="C33" i="18"/>
  <c r="C6" i="18"/>
  <c r="E44" i="18"/>
  <c r="E62" i="18"/>
  <c r="E30" i="18"/>
  <c r="C85" i="18"/>
  <c r="C53" i="18"/>
  <c r="C21" i="18"/>
  <c r="E84" i="18"/>
  <c r="E99" i="18"/>
  <c r="E67" i="18"/>
  <c r="E35" i="18"/>
  <c r="C90" i="18"/>
  <c r="C58" i="18"/>
  <c r="C26" i="18"/>
  <c r="C96" i="18"/>
  <c r="C32" i="18"/>
  <c r="E79" i="18"/>
  <c r="E47" i="18"/>
  <c r="C102" i="18"/>
  <c r="C70" i="18"/>
  <c r="C38" i="18"/>
  <c r="E7" i="18"/>
  <c r="C56" i="18"/>
  <c r="C11" i="18"/>
  <c r="E77" i="18"/>
  <c r="E16" i="18"/>
  <c r="C36" i="18"/>
  <c r="E57" i="18"/>
  <c r="C79" i="18"/>
  <c r="C100" i="18"/>
  <c r="C51" i="18"/>
  <c r="E6" i="18"/>
  <c r="E21" i="18"/>
  <c r="C43" i="18"/>
  <c r="E64" i="18"/>
  <c r="E85" i="18"/>
  <c r="C15" i="18"/>
  <c r="E72" i="18"/>
  <c r="E10" i="18"/>
  <c r="C28" i="18"/>
  <c r="E49" i="18"/>
  <c r="C71" i="18"/>
  <c r="C92" i="18"/>
  <c r="C73" i="18"/>
  <c r="C9" i="18"/>
  <c r="C93" i="18"/>
  <c r="C29" i="18"/>
  <c r="C66" i="18"/>
  <c r="C8" i="18"/>
  <c r="C105" i="18"/>
  <c r="C89" i="18"/>
  <c r="C57" i="18"/>
  <c r="C25" i="18"/>
  <c r="E92" i="18"/>
  <c r="E28" i="18"/>
  <c r="E54" i="18"/>
  <c r="E22" i="18"/>
  <c r="C77" i="18"/>
  <c r="C45" i="18"/>
  <c r="C13" i="18"/>
  <c r="E68" i="18"/>
  <c r="E91" i="18"/>
  <c r="E59" i="18"/>
  <c r="E27" i="18"/>
  <c r="C82" i="18"/>
  <c r="C50" i="18"/>
  <c r="E19" i="18"/>
  <c r="C80" i="18"/>
  <c r="E103" i="18"/>
  <c r="E71" i="18"/>
  <c r="E39" i="18"/>
  <c r="C94" i="18"/>
  <c r="C62" i="18"/>
  <c r="C30" i="18"/>
  <c r="C104" i="18"/>
  <c r="C40" i="18"/>
  <c r="E24" i="18"/>
  <c r="E93" i="18"/>
  <c r="C19" i="18"/>
  <c r="E41" i="18"/>
  <c r="C63" i="18"/>
  <c r="C84" i="18"/>
  <c r="E8" i="18"/>
  <c r="C67" i="18"/>
  <c r="C10" i="18"/>
  <c r="C27" i="18"/>
  <c r="E48" i="18"/>
  <c r="E69" i="18"/>
  <c r="C91" i="18"/>
  <c r="E29" i="18"/>
  <c r="E88" i="18"/>
  <c r="E14" i="18"/>
  <c r="E33" i="18"/>
  <c r="C55" i="18"/>
  <c r="C76" i="18"/>
  <c r="E97" i="18"/>
  <c r="C81" i="18"/>
  <c r="C49" i="18"/>
  <c r="C17" i="18"/>
  <c r="E76" i="18"/>
  <c r="E20" i="18"/>
  <c r="E46" i="18"/>
  <c r="C101" i="18"/>
  <c r="C69" i="18"/>
  <c r="C37" i="18"/>
  <c r="C12" i="18"/>
  <c r="E52" i="18"/>
  <c r="E83" i="18"/>
  <c r="E51" i="18"/>
  <c r="C20" i="18"/>
  <c r="C74" i="18"/>
  <c r="C42" i="18"/>
  <c r="E11" i="18"/>
  <c r="C64" i="18"/>
  <c r="E95" i="18"/>
  <c r="E63" i="18"/>
  <c r="E31" i="18"/>
  <c r="C86" i="18"/>
  <c r="C54" i="18"/>
  <c r="C22" i="18"/>
  <c r="C88" i="18"/>
  <c r="C24" i="18"/>
  <c r="E45" i="18"/>
  <c r="E9" i="18"/>
  <c r="E25" i="18"/>
  <c r="C47" i="18"/>
  <c r="C68" i="18"/>
  <c r="E89" i="18"/>
  <c r="E18" i="18"/>
  <c r="C83" i="18"/>
  <c r="C14" i="18"/>
  <c r="E32" i="18"/>
  <c r="E53" i="18"/>
  <c r="C75" i="18"/>
  <c r="E96" i="18"/>
  <c r="E40" i="18"/>
  <c r="E104" i="18"/>
  <c r="C18" i="18"/>
  <c r="C39" i="18"/>
  <c r="C60" i="18"/>
  <c r="E69" i="5"/>
  <c r="E72" i="5"/>
  <c r="E93" i="5"/>
  <c r="E96" i="5"/>
  <c r="E61" i="5"/>
  <c r="E76" i="5"/>
  <c r="E77" i="5"/>
  <c r="E100" i="5"/>
  <c r="E101" i="5"/>
  <c r="E60" i="5"/>
  <c r="E73" i="5"/>
  <c r="E89" i="5"/>
  <c r="E97" i="5"/>
  <c r="E57" i="5"/>
  <c r="E85" i="5"/>
  <c r="E88" i="5"/>
  <c r="E104" i="5"/>
  <c r="E83" i="5"/>
  <c r="E67" i="5"/>
  <c r="E91" i="5"/>
  <c r="E98" i="5"/>
  <c r="E90" i="5"/>
  <c r="E82" i="5"/>
  <c r="E74" i="5"/>
  <c r="E66" i="5"/>
  <c r="E58" i="5"/>
  <c r="E79" i="5"/>
  <c r="E103" i="5"/>
  <c r="E78" i="5"/>
  <c r="E62" i="5"/>
  <c r="E99" i="5"/>
  <c r="E84" i="5"/>
  <c r="E80" i="5"/>
  <c r="E64" i="5"/>
  <c r="E63" i="5"/>
  <c r="E86" i="5"/>
  <c r="E71" i="5"/>
  <c r="E105" i="5"/>
  <c r="E92" i="5"/>
  <c r="E81" i="5"/>
  <c r="E68" i="5"/>
  <c r="E56" i="5"/>
  <c r="E95" i="5"/>
  <c r="E75" i="5"/>
  <c r="E59" i="5"/>
  <c r="E102" i="5"/>
  <c r="E94" i="5"/>
  <c r="E70" i="5"/>
  <c r="E65" i="5"/>
  <c r="E87" i="5"/>
  <c r="D76" i="5"/>
  <c r="D77" i="5"/>
  <c r="D100" i="5"/>
  <c r="D101" i="5"/>
  <c r="D60" i="5"/>
  <c r="D61" i="5"/>
  <c r="D73" i="5"/>
  <c r="D88" i="5"/>
  <c r="D89" i="5"/>
  <c r="D97" i="5"/>
  <c r="D78" i="5"/>
  <c r="D94" i="5"/>
  <c r="D98" i="5"/>
  <c r="D85" i="5"/>
  <c r="D81" i="5"/>
  <c r="D65" i="5"/>
  <c r="D64" i="5"/>
  <c r="D103" i="5"/>
  <c r="D87" i="5"/>
  <c r="D71" i="5"/>
  <c r="D82" i="5"/>
  <c r="D62" i="5"/>
  <c r="D72" i="5"/>
  <c r="D83" i="5"/>
  <c r="D59" i="5"/>
  <c r="D86" i="5"/>
  <c r="D90" i="5"/>
  <c r="D74" i="5"/>
  <c r="D93" i="5"/>
  <c r="D69" i="5"/>
  <c r="D57" i="5"/>
  <c r="D92" i="5"/>
  <c r="D95" i="5"/>
  <c r="D79" i="5"/>
  <c r="D63" i="5"/>
  <c r="D105" i="5"/>
  <c r="D104" i="5"/>
  <c r="D91" i="5"/>
  <c r="D67" i="5"/>
  <c r="D58" i="5"/>
  <c r="D70" i="5"/>
  <c r="D66" i="5"/>
  <c r="D84" i="5"/>
  <c r="D68" i="5"/>
  <c r="D56" i="5"/>
  <c r="D80" i="5"/>
  <c r="D102" i="5"/>
  <c r="D96" i="5"/>
  <c r="D99" i="5"/>
  <c r="D75" i="5"/>
  <c r="C77" i="5"/>
  <c r="C61" i="5"/>
  <c r="C74" i="5"/>
  <c r="C89" i="5"/>
  <c r="C98" i="5"/>
  <c r="C101" i="5"/>
  <c r="C103" i="5"/>
  <c r="C69" i="5"/>
  <c r="C99" i="5"/>
  <c r="C64" i="5"/>
  <c r="C81" i="5"/>
  <c r="C63" i="5"/>
  <c r="C93" i="5"/>
  <c r="C80" i="5"/>
  <c r="C59" i="5"/>
  <c r="C94" i="5"/>
  <c r="C70" i="5"/>
  <c r="C58" i="5"/>
  <c r="C102" i="5"/>
  <c r="C97" i="5"/>
  <c r="C100" i="5"/>
  <c r="C82" i="5"/>
  <c r="C78" i="5"/>
  <c r="C96" i="5"/>
  <c r="C65" i="5"/>
  <c r="C95" i="5"/>
  <c r="C75" i="5"/>
  <c r="C79" i="5"/>
  <c r="C91" i="5"/>
  <c r="C73" i="5"/>
  <c r="C60" i="5"/>
  <c r="C56" i="5"/>
  <c r="C90" i="5"/>
  <c r="C62" i="5"/>
  <c r="C76" i="5"/>
  <c r="C68" i="5"/>
  <c r="C67" i="5"/>
  <c r="C84" i="5"/>
  <c r="C86" i="5"/>
  <c r="C83" i="5"/>
  <c r="C92" i="5"/>
  <c r="C71" i="5"/>
  <c r="C105" i="5"/>
  <c r="C88" i="5"/>
  <c r="C57" i="5"/>
  <c r="C72" i="5"/>
  <c r="C87" i="5"/>
  <c r="C85" i="5"/>
  <c r="C104" i="5"/>
  <c r="C66" i="5"/>
  <c r="C6" i="5"/>
  <c r="F8" i="2" l="1"/>
  <c r="K10" i="1" s="1"/>
  <c r="F9" i="2"/>
  <c r="K11" i="1" s="1"/>
  <c r="F10" i="2"/>
  <c r="K12" i="1" s="1"/>
  <c r="F11" i="2"/>
  <c r="K13" i="1" s="1"/>
  <c r="F12" i="2"/>
  <c r="K14" i="1" s="1"/>
  <c r="F13" i="2"/>
  <c r="K15" i="1" s="1"/>
  <c r="F14" i="2"/>
  <c r="K16" i="1" s="1"/>
  <c r="F15" i="2"/>
  <c r="K17" i="1" s="1"/>
  <c r="F16" i="2"/>
  <c r="K18" i="1" s="1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7" i="2"/>
  <c r="C24" i="5" l="1"/>
  <c r="C51" i="5"/>
  <c r="C35" i="5"/>
  <c r="C15" i="5"/>
  <c r="C54" i="5"/>
  <c r="C38" i="5"/>
  <c r="C22" i="5"/>
  <c r="C45" i="5"/>
  <c r="C29" i="5"/>
  <c r="C16" i="5"/>
  <c r="C13" i="5"/>
  <c r="C44" i="5"/>
  <c r="C28" i="5"/>
  <c r="C43" i="5"/>
  <c r="C8" i="5"/>
  <c r="C30" i="5"/>
  <c r="C37" i="5"/>
  <c r="C14" i="5"/>
  <c r="C36" i="5"/>
  <c r="C39" i="5"/>
  <c r="C7" i="5"/>
  <c r="C26" i="5"/>
  <c r="C19" i="5"/>
  <c r="C48" i="5"/>
  <c r="C18" i="5"/>
  <c r="C47" i="5"/>
  <c r="C31" i="5"/>
  <c r="C21" i="5"/>
  <c r="C50" i="5"/>
  <c r="C34" i="5"/>
  <c r="C10" i="5"/>
  <c r="C41" i="5"/>
  <c r="C25" i="5"/>
  <c r="C20" i="5"/>
  <c r="C17" i="5"/>
  <c r="C40" i="5"/>
  <c r="C27" i="5"/>
  <c r="C46" i="5"/>
  <c r="C53" i="5"/>
  <c r="C11" i="5"/>
  <c r="C52" i="5"/>
  <c r="C55" i="5"/>
  <c r="C23" i="5"/>
  <c r="C42" i="5"/>
  <c r="C49" i="5"/>
  <c r="C33" i="5"/>
  <c r="C9" i="5"/>
  <c r="C32" i="5"/>
  <c r="C12" i="5"/>
  <c r="F6" i="2"/>
  <c r="J18" i="1" l="1"/>
  <c r="J35" i="1" l="1"/>
  <c r="J34" i="1"/>
  <c r="J31" i="1"/>
  <c r="J27" i="1"/>
  <c r="J26" i="1"/>
  <c r="J23" i="1"/>
  <c r="J19" i="1"/>
  <c r="J15" i="1"/>
  <c r="J11" i="1"/>
  <c r="J10" i="1"/>
  <c r="J38" i="1"/>
  <c r="J22" i="1"/>
  <c r="J30" i="1"/>
  <c r="J14" i="1"/>
  <c r="J21" i="1"/>
  <c r="J20" i="1"/>
  <c r="J37" i="1"/>
  <c r="J29" i="1"/>
  <c r="J13" i="1"/>
  <c r="J36" i="1"/>
  <c r="J28" i="1"/>
  <c r="J12" i="1"/>
  <c r="J33" i="1"/>
  <c r="J25" i="1"/>
  <c r="J17" i="1"/>
  <c r="J32" i="1"/>
  <c r="J24" i="1"/>
  <c r="J16" i="1"/>
  <c r="J9" i="1"/>
  <c r="J8" i="1" l="1"/>
  <c r="M9" i="1" s="1"/>
  <c r="F21" i="5"/>
  <c r="F11" i="5"/>
  <c r="F30" i="5"/>
  <c r="F78" i="5"/>
  <c r="F16" i="5"/>
  <c r="F63" i="5"/>
  <c r="F36" i="5"/>
  <c r="F25" i="5"/>
  <c r="F41" i="5"/>
  <c r="F57" i="5"/>
  <c r="F73" i="5"/>
  <c r="F89" i="5"/>
  <c r="F105" i="5"/>
  <c r="F27" i="5"/>
  <c r="F59" i="5"/>
  <c r="F91" i="5"/>
  <c r="F24" i="5"/>
  <c r="F56" i="5"/>
  <c r="F88" i="5"/>
  <c r="F10" i="5"/>
  <c r="F34" i="5"/>
  <c r="F50" i="5"/>
  <c r="F66" i="5"/>
  <c r="F82" i="5"/>
  <c r="F98" i="5"/>
  <c r="F12" i="5"/>
  <c r="F39" i="5"/>
  <c r="F71" i="5"/>
  <c r="F103" i="5"/>
  <c r="F44" i="5"/>
  <c r="F80" i="5"/>
  <c r="F14" i="5"/>
  <c r="F29" i="5"/>
  <c r="F45" i="5"/>
  <c r="F61" i="5"/>
  <c r="F77" i="5"/>
  <c r="F93" i="5"/>
  <c r="F17" i="5"/>
  <c r="F35" i="5"/>
  <c r="F67" i="5"/>
  <c r="F99" i="5"/>
  <c r="F32" i="5"/>
  <c r="F64" i="5"/>
  <c r="F92" i="5"/>
  <c r="F22" i="5"/>
  <c r="F38" i="5"/>
  <c r="F54" i="5"/>
  <c r="F70" i="5"/>
  <c r="F86" i="5"/>
  <c r="F102" i="5"/>
  <c r="F8" i="5"/>
  <c r="F47" i="5"/>
  <c r="F79" i="5"/>
  <c r="F52" i="5"/>
  <c r="F84" i="5"/>
  <c r="F33" i="5"/>
  <c r="F49" i="5"/>
  <c r="F65" i="5"/>
  <c r="F81" i="5"/>
  <c r="F97" i="5"/>
  <c r="F13" i="5"/>
  <c r="F43" i="5"/>
  <c r="F75" i="5"/>
  <c r="F19" i="5"/>
  <c r="F40" i="5"/>
  <c r="F72" i="5"/>
  <c r="F100" i="5"/>
  <c r="F26" i="5"/>
  <c r="F42" i="5"/>
  <c r="F58" i="5"/>
  <c r="F74" i="5"/>
  <c r="F90" i="5"/>
  <c r="F20" i="5"/>
  <c r="F23" i="5"/>
  <c r="F55" i="5"/>
  <c r="F87" i="5"/>
  <c r="F28" i="5"/>
  <c r="F60" i="5"/>
  <c r="F96" i="5"/>
  <c r="F37" i="5"/>
  <c r="F53" i="5"/>
  <c r="F69" i="5"/>
  <c r="F85" i="5"/>
  <c r="F101" i="5"/>
  <c r="F9" i="5"/>
  <c r="F51" i="5"/>
  <c r="F83" i="5"/>
  <c r="F48" i="5"/>
  <c r="F76" i="5"/>
  <c r="F18" i="5"/>
  <c r="F46" i="5"/>
  <c r="F62" i="5"/>
  <c r="F94" i="5"/>
  <c r="F31" i="5"/>
  <c r="F95" i="5"/>
  <c r="F68" i="5"/>
  <c r="F104" i="5"/>
  <c r="F15" i="5"/>
  <c r="F6" i="5"/>
  <c r="F7" i="5"/>
  <c r="M105" i="1" l="1"/>
  <c r="M101" i="1"/>
  <c r="M97" i="1"/>
  <c r="M93" i="1"/>
  <c r="M89" i="1"/>
  <c r="M85" i="1"/>
  <c r="M81" i="1"/>
  <c r="M77" i="1"/>
  <c r="M73" i="1"/>
  <c r="M69" i="1"/>
  <c r="M65" i="1"/>
  <c r="M61" i="1"/>
  <c r="M57" i="1"/>
  <c r="M53" i="1"/>
  <c r="M49" i="1"/>
  <c r="M45" i="1"/>
  <c r="M41" i="1"/>
  <c r="M37" i="1"/>
  <c r="A37" i="1" s="1"/>
  <c r="M33" i="1"/>
  <c r="A33" i="1" s="1"/>
  <c r="M29" i="1"/>
  <c r="A29" i="1" s="1"/>
  <c r="M25" i="1"/>
  <c r="A25" i="1" s="1"/>
  <c r="M21" i="1"/>
  <c r="A21" i="1" s="1"/>
  <c r="M17" i="1"/>
  <c r="M13" i="1"/>
  <c r="M102" i="1"/>
  <c r="M62" i="1"/>
  <c r="M50" i="1"/>
  <c r="M38" i="1"/>
  <c r="A38" i="1" s="1"/>
  <c r="M26" i="1"/>
  <c r="A26" i="1" s="1"/>
  <c r="M10" i="1"/>
  <c r="M108" i="1"/>
  <c r="M104" i="1"/>
  <c r="M100" i="1"/>
  <c r="M96" i="1"/>
  <c r="M92" i="1"/>
  <c r="M88" i="1"/>
  <c r="M84" i="1"/>
  <c r="M80" i="1"/>
  <c r="M76" i="1"/>
  <c r="M72" i="1"/>
  <c r="M68" i="1"/>
  <c r="M64" i="1"/>
  <c r="M60" i="1"/>
  <c r="M56" i="1"/>
  <c r="M52" i="1"/>
  <c r="M48" i="1"/>
  <c r="M44" i="1"/>
  <c r="M40" i="1"/>
  <c r="M36" i="1"/>
  <c r="A36" i="1" s="1"/>
  <c r="M32" i="1"/>
  <c r="A32" i="1" s="1"/>
  <c r="M28" i="1"/>
  <c r="A28" i="1" s="1"/>
  <c r="M24" i="1"/>
  <c r="A24" i="1" s="1"/>
  <c r="M20" i="1"/>
  <c r="A20" i="1" s="1"/>
  <c r="M16" i="1"/>
  <c r="M12" i="1"/>
  <c r="M98" i="1"/>
  <c r="M70" i="1"/>
  <c r="M58" i="1"/>
  <c r="M46" i="1"/>
  <c r="M30" i="1"/>
  <c r="A30" i="1" s="1"/>
  <c r="M18" i="1"/>
  <c r="M14" i="1"/>
  <c r="M107" i="1"/>
  <c r="M103" i="1"/>
  <c r="M99" i="1"/>
  <c r="M95" i="1"/>
  <c r="M91" i="1"/>
  <c r="M87" i="1"/>
  <c r="M83" i="1"/>
  <c r="M79" i="1"/>
  <c r="M75" i="1"/>
  <c r="M71" i="1"/>
  <c r="M67" i="1"/>
  <c r="M63" i="1"/>
  <c r="M59" i="1"/>
  <c r="M55" i="1"/>
  <c r="M51" i="1"/>
  <c r="M47" i="1"/>
  <c r="M43" i="1"/>
  <c r="M39" i="1"/>
  <c r="M35" i="1"/>
  <c r="A35" i="1" s="1"/>
  <c r="M31" i="1"/>
  <c r="A31" i="1" s="1"/>
  <c r="M27" i="1"/>
  <c r="A27" i="1" s="1"/>
  <c r="M23" i="1"/>
  <c r="A23" i="1" s="1"/>
  <c r="M19" i="1"/>
  <c r="M15" i="1"/>
  <c r="M11" i="1"/>
  <c r="M106" i="1"/>
  <c r="M94" i="1"/>
  <c r="M90" i="1"/>
  <c r="M86" i="1"/>
  <c r="M82" i="1"/>
  <c r="M78" i="1"/>
  <c r="M74" i="1"/>
  <c r="M66" i="1"/>
  <c r="M54" i="1"/>
  <c r="M42" i="1"/>
  <c r="M34" i="1"/>
  <c r="A34" i="1" s="1"/>
  <c r="M22" i="1"/>
  <c r="A22" i="1" s="1"/>
  <c r="E10" i="5"/>
  <c r="E25" i="5"/>
  <c r="E29" i="5"/>
  <c r="E33" i="5"/>
  <c r="E37" i="5"/>
  <c r="E41" i="5"/>
  <c r="E45" i="5"/>
  <c r="E49" i="5"/>
  <c r="E53" i="5"/>
  <c r="E7" i="5"/>
  <c r="E8" i="5"/>
  <c r="E22" i="5"/>
  <c r="E26" i="5"/>
  <c r="E30" i="5"/>
  <c r="E34" i="5"/>
  <c r="E38" i="5"/>
  <c r="E42" i="5"/>
  <c r="E46" i="5"/>
  <c r="E50" i="5"/>
  <c r="E54" i="5"/>
  <c r="E17" i="5"/>
  <c r="E13" i="5"/>
  <c r="E9" i="5"/>
  <c r="E14" i="5"/>
  <c r="E20" i="5"/>
  <c r="E16" i="5"/>
  <c r="E12" i="5"/>
  <c r="E18" i="5"/>
  <c r="E21" i="5"/>
  <c r="E19" i="5"/>
  <c r="E15" i="5"/>
  <c r="E11" i="5"/>
  <c r="E23" i="5"/>
  <c r="E27" i="5"/>
  <c r="E31" i="5"/>
  <c r="E35" i="5"/>
  <c r="E39" i="5"/>
  <c r="E43" i="5"/>
  <c r="E47" i="5"/>
  <c r="E51" i="5"/>
  <c r="E55" i="5"/>
  <c r="E24" i="5"/>
  <c r="E28" i="5"/>
  <c r="E32" i="5"/>
  <c r="E36" i="5"/>
  <c r="E40" i="5"/>
  <c r="E44" i="5"/>
  <c r="E48" i="5"/>
  <c r="E52" i="5"/>
  <c r="E6" i="5"/>
  <c r="D27" i="5"/>
  <c r="D40" i="5"/>
  <c r="D31" i="5"/>
  <c r="D44" i="5"/>
  <c r="D24" i="5"/>
  <c r="D35" i="5"/>
  <c r="D45" i="5"/>
  <c r="D55" i="5"/>
  <c r="D53" i="5"/>
  <c r="D12" i="5"/>
  <c r="D18" i="5"/>
  <c r="D21" i="5"/>
  <c r="D15" i="5"/>
  <c r="D19" i="5"/>
  <c r="D30" i="5"/>
  <c r="D43" i="5"/>
  <c r="D22" i="5"/>
  <c r="D34" i="5"/>
  <c r="D47" i="5"/>
  <c r="D26" i="5"/>
  <c r="D37" i="5"/>
  <c r="D50" i="5"/>
  <c r="D48" i="5"/>
  <c r="D7" i="5"/>
  <c r="D8" i="5"/>
  <c r="D33" i="5"/>
  <c r="D46" i="5"/>
  <c r="D25" i="5"/>
  <c r="D38" i="5"/>
  <c r="D29" i="5"/>
  <c r="D39" i="5"/>
  <c r="D54" i="5"/>
  <c r="D52" i="5"/>
  <c r="D17" i="5"/>
  <c r="D14" i="5"/>
  <c r="D20" i="5"/>
  <c r="D11" i="5"/>
  <c r="D10" i="5"/>
  <c r="D23" i="5"/>
  <c r="D36" i="5"/>
  <c r="D28" i="5"/>
  <c r="D41" i="5"/>
  <c r="D32" i="5"/>
  <c r="D42" i="5"/>
  <c r="D51" i="5"/>
  <c r="D49" i="5"/>
  <c r="D13" i="5"/>
  <c r="D9" i="5"/>
  <c r="D16" i="5"/>
  <c r="D6" i="5"/>
  <c r="A9" i="1"/>
  <c r="G21" i="10" l="1"/>
  <c r="A18" i="1"/>
  <c r="A11" i="1"/>
  <c r="A12" i="1"/>
  <c r="A17" i="1"/>
  <c r="G5" i="10"/>
  <c r="G92" i="10"/>
  <c r="G76" i="10"/>
  <c r="G60" i="10"/>
  <c r="G44" i="10"/>
  <c r="G28" i="10"/>
  <c r="G12" i="10"/>
  <c r="G95" i="10"/>
  <c r="G79" i="10"/>
  <c r="G63" i="10"/>
  <c r="G47" i="10"/>
  <c r="G31" i="10"/>
  <c r="G15" i="10"/>
  <c r="G98" i="10"/>
  <c r="G82" i="10"/>
  <c r="G66" i="10"/>
  <c r="G50" i="10"/>
  <c r="G34" i="10"/>
  <c r="G18" i="10"/>
  <c r="G101" i="10"/>
  <c r="G85" i="10"/>
  <c r="G69" i="10"/>
  <c r="G53" i="10"/>
  <c r="G37" i="10"/>
  <c r="A19" i="1"/>
  <c r="A15" i="1"/>
  <c r="A14" i="1"/>
  <c r="A16" i="1"/>
  <c r="A10" i="1"/>
  <c r="G104" i="10"/>
  <c r="G88" i="10"/>
  <c r="G72" i="10"/>
  <c r="G56" i="10"/>
  <c r="G40" i="10"/>
  <c r="G24" i="10"/>
  <c r="G6" i="10"/>
  <c r="G91" i="10"/>
  <c r="G75" i="10"/>
  <c r="G59" i="10"/>
  <c r="G43" i="10"/>
  <c r="G27" i="10"/>
  <c r="G11" i="10"/>
  <c r="G94" i="10"/>
  <c r="G78" i="10"/>
  <c r="G62" i="10"/>
  <c r="G46" i="10"/>
  <c r="G30" i="10"/>
  <c r="G14" i="10"/>
  <c r="G97" i="10"/>
  <c r="G81" i="10"/>
  <c r="G65" i="10"/>
  <c r="G49" i="10"/>
  <c r="G33" i="10"/>
  <c r="G17" i="10"/>
  <c r="G100" i="10"/>
  <c r="G84" i="10"/>
  <c r="G68" i="10"/>
  <c r="G52" i="10"/>
  <c r="G36" i="10"/>
  <c r="G20" i="10"/>
  <c r="G103" i="10"/>
  <c r="G87" i="10"/>
  <c r="G71" i="10"/>
  <c r="G55" i="10"/>
  <c r="G39" i="10"/>
  <c r="G23" i="10"/>
  <c r="G7" i="10"/>
  <c r="G90" i="10"/>
  <c r="G74" i="10"/>
  <c r="G58" i="10"/>
  <c r="G42" i="10"/>
  <c r="G26" i="10"/>
  <c r="G10" i="10"/>
  <c r="G93" i="10"/>
  <c r="G77" i="10"/>
  <c r="G61" i="10"/>
  <c r="G45" i="10"/>
  <c r="G29" i="10"/>
  <c r="G13" i="10"/>
  <c r="A13" i="1"/>
  <c r="G96" i="10"/>
  <c r="G80" i="10"/>
  <c r="G64" i="10"/>
  <c r="G48" i="10"/>
  <c r="G32" i="10"/>
  <c r="G16" i="10"/>
  <c r="G99" i="10"/>
  <c r="G83" i="10"/>
  <c r="G67" i="10"/>
  <c r="G51" i="10"/>
  <c r="G35" i="10"/>
  <c r="G19" i="10"/>
  <c r="G102" i="10"/>
  <c r="G86" i="10"/>
  <c r="G70" i="10"/>
  <c r="G54" i="10"/>
  <c r="G38" i="10"/>
  <c r="G22" i="10"/>
  <c r="G8" i="10"/>
  <c r="G89" i="10"/>
  <c r="G73" i="10"/>
  <c r="G57" i="10"/>
  <c r="G41" i="10"/>
  <c r="G25" i="10"/>
  <c r="G9" i="10"/>
  <c r="C25" i="10" l="1"/>
  <c r="E25" i="10" s="1"/>
  <c r="C89" i="10"/>
  <c r="E89" i="10" s="1"/>
  <c r="C54" i="10"/>
  <c r="E54" i="10" s="1"/>
  <c r="C19" i="10"/>
  <c r="E19" i="10" s="1"/>
  <c r="C83" i="10"/>
  <c r="E83" i="10" s="1"/>
  <c r="C48" i="10"/>
  <c r="E48" i="10" s="1"/>
  <c r="C45" i="10"/>
  <c r="E45" i="10" s="1"/>
  <c r="C10" i="10"/>
  <c r="E10" i="10" s="1"/>
  <c r="C12" i="10"/>
  <c r="E12" i="10" s="1"/>
  <c r="C57" i="10"/>
  <c r="E57" i="10" s="1"/>
  <c r="C22" i="10"/>
  <c r="E22" i="10" s="1"/>
  <c r="C86" i="10"/>
  <c r="E86" i="10" s="1"/>
  <c r="C51" i="10"/>
  <c r="D51" i="10" s="1"/>
  <c r="C16" i="10"/>
  <c r="C80" i="10"/>
  <c r="E80" i="10" s="1"/>
  <c r="C13" i="10"/>
  <c r="D13" i="10" s="1"/>
  <c r="C7" i="10"/>
  <c r="C74" i="10"/>
  <c r="E74" i="10" s="1"/>
  <c r="C39" i="10"/>
  <c r="E39" i="10" s="1"/>
  <c r="C103" i="10"/>
  <c r="E103" i="10" s="1"/>
  <c r="C68" i="10"/>
  <c r="E68" i="10" s="1"/>
  <c r="C33" i="10"/>
  <c r="E33" i="10" s="1"/>
  <c r="C97" i="10"/>
  <c r="E97" i="10" s="1"/>
  <c r="C62" i="10"/>
  <c r="E62" i="10" s="1"/>
  <c r="C27" i="10"/>
  <c r="E27" i="10" s="1"/>
  <c r="C91" i="10"/>
  <c r="E91" i="10" s="1"/>
  <c r="C56" i="10"/>
  <c r="E56" i="10" s="1"/>
  <c r="C53" i="10"/>
  <c r="E53" i="10" s="1"/>
  <c r="C18" i="10"/>
  <c r="F18" i="10" s="1"/>
  <c r="C82" i="10"/>
  <c r="E82" i="10" s="1"/>
  <c r="C47" i="10"/>
  <c r="C76" i="10"/>
  <c r="E76" i="10" s="1"/>
  <c r="C21" i="10"/>
  <c r="D21" i="10" s="1"/>
  <c r="C41" i="10"/>
  <c r="C8" i="10"/>
  <c r="C70" i="10"/>
  <c r="E70" i="10" s="1"/>
  <c r="C35" i="10"/>
  <c r="C99" i="10"/>
  <c r="E99" i="10" s="1"/>
  <c r="C64" i="10"/>
  <c r="E64" i="10" s="1"/>
  <c r="C61" i="10"/>
  <c r="E61" i="10" s="1"/>
  <c r="C26" i="10"/>
  <c r="C90" i="10"/>
  <c r="E90" i="10" s="1"/>
  <c r="C55" i="10"/>
  <c r="E55" i="10" s="1"/>
  <c r="C20" i="10"/>
  <c r="C84" i="10"/>
  <c r="E84" i="10" s="1"/>
  <c r="C49" i="10"/>
  <c r="C14" i="10"/>
  <c r="C78" i="10"/>
  <c r="E78" i="10" s="1"/>
  <c r="C43" i="10"/>
  <c r="C6" i="10"/>
  <c r="C72" i="10"/>
  <c r="E72" i="10" s="1"/>
  <c r="C69" i="10"/>
  <c r="E69" i="10" s="1"/>
  <c r="C34" i="10"/>
  <c r="C98" i="10"/>
  <c r="E98" i="10" s="1"/>
  <c r="C63" i="10"/>
  <c r="E63" i="10" s="1"/>
  <c r="C28" i="10"/>
  <c r="C92" i="10"/>
  <c r="E92" i="10" s="1"/>
  <c r="C77" i="10"/>
  <c r="E77" i="10" s="1"/>
  <c r="C42" i="10"/>
  <c r="C71" i="10"/>
  <c r="E71" i="10" s="1"/>
  <c r="C36" i="10"/>
  <c r="C100" i="10"/>
  <c r="E100" i="10" s="1"/>
  <c r="C65" i="10"/>
  <c r="E65" i="10" s="1"/>
  <c r="C30" i="10"/>
  <c r="C94" i="10"/>
  <c r="E94" i="10" s="1"/>
  <c r="C59" i="10"/>
  <c r="E59" i="10" s="1"/>
  <c r="C24" i="10"/>
  <c r="C88" i="10"/>
  <c r="E88" i="10" s="1"/>
  <c r="C85" i="10"/>
  <c r="E85" i="10" s="1"/>
  <c r="C50" i="10"/>
  <c r="C15" i="10"/>
  <c r="C79" i="10"/>
  <c r="E79" i="10" s="1"/>
  <c r="C44" i="10"/>
  <c r="C5" i="10"/>
  <c r="C9" i="10"/>
  <c r="C73" i="10"/>
  <c r="E73" i="10" s="1"/>
  <c r="C38" i="10"/>
  <c r="C102" i="10"/>
  <c r="E102" i="10" s="1"/>
  <c r="C67" i="10"/>
  <c r="E67" i="10" s="1"/>
  <c r="C32" i="10"/>
  <c r="C96" i="10"/>
  <c r="E96" i="10" s="1"/>
  <c r="C29" i="10"/>
  <c r="C93" i="10"/>
  <c r="E93" i="10" s="1"/>
  <c r="C58" i="10"/>
  <c r="E58" i="10" s="1"/>
  <c r="C23" i="10"/>
  <c r="C87" i="10"/>
  <c r="E87" i="10" s="1"/>
  <c r="C52" i="10"/>
  <c r="C17" i="10"/>
  <c r="C81" i="10"/>
  <c r="E81" i="10" s="1"/>
  <c r="C46" i="10"/>
  <c r="C11" i="10"/>
  <c r="C75" i="10"/>
  <c r="E75" i="10" s="1"/>
  <c r="C40" i="10"/>
  <c r="C104" i="10"/>
  <c r="E104" i="10" s="1"/>
  <c r="C37" i="10"/>
  <c r="C101" i="10"/>
  <c r="E101" i="10" s="1"/>
  <c r="C66" i="10"/>
  <c r="E66" i="10" s="1"/>
  <c r="C31" i="10"/>
  <c r="C95" i="10"/>
  <c r="E95" i="10" s="1"/>
  <c r="C60" i="10"/>
  <c r="E60" i="10" s="1"/>
  <c r="F25" i="10" l="1"/>
  <c r="D25" i="10"/>
  <c r="F12" i="10"/>
  <c r="F45" i="10"/>
  <c r="D48" i="10"/>
  <c r="F48" i="10"/>
  <c r="D10" i="10"/>
  <c r="F54" i="10"/>
  <c r="D45" i="10"/>
  <c r="D54" i="10"/>
  <c r="D19" i="10"/>
  <c r="F19" i="10"/>
  <c r="F10" i="10"/>
  <c r="D12" i="10"/>
  <c r="F22" i="10"/>
  <c r="D22" i="10"/>
  <c r="D33" i="10"/>
  <c r="E16" i="10"/>
  <c r="F16" i="10"/>
  <c r="E7" i="10"/>
  <c r="D7" i="10"/>
  <c r="F7" i="10"/>
  <c r="E51" i="10"/>
  <c r="F51" i="10"/>
  <c r="D16" i="10"/>
  <c r="E13" i="10"/>
  <c r="F13" i="10"/>
  <c r="F53" i="10"/>
  <c r="F33" i="10"/>
  <c r="F27" i="10"/>
  <c r="F39" i="10"/>
  <c r="D27" i="10"/>
  <c r="D39" i="10"/>
  <c r="F21" i="10"/>
  <c r="E21" i="10"/>
  <c r="E47" i="10"/>
  <c r="F47" i="10"/>
  <c r="D53" i="10"/>
  <c r="D47" i="10"/>
  <c r="E18" i="10"/>
  <c r="D18" i="10"/>
  <c r="E40" i="10"/>
  <c r="D40" i="10"/>
  <c r="F40" i="10"/>
  <c r="E15" i="10"/>
  <c r="D15" i="10"/>
  <c r="F15" i="10"/>
  <c r="E24" i="10"/>
  <c r="F24" i="10"/>
  <c r="D24" i="10"/>
  <c r="E42" i="10"/>
  <c r="D42" i="10"/>
  <c r="F42" i="10"/>
  <c r="E6" i="10"/>
  <c r="D6" i="10"/>
  <c r="F6" i="10"/>
  <c r="E49" i="10"/>
  <c r="D49" i="10"/>
  <c r="F49" i="10"/>
  <c r="E41" i="10"/>
  <c r="F41" i="10"/>
  <c r="D41" i="10"/>
  <c r="E17" i="10"/>
  <c r="F17" i="10"/>
  <c r="D17" i="10"/>
  <c r="E32" i="10"/>
  <c r="D32" i="10"/>
  <c r="F32" i="10"/>
  <c r="E5" i="10"/>
  <c r="F5" i="10"/>
  <c r="D5" i="10"/>
  <c r="E50" i="10"/>
  <c r="D50" i="10"/>
  <c r="F50" i="10"/>
  <c r="E34" i="10"/>
  <c r="D34" i="10"/>
  <c r="F34" i="10"/>
  <c r="E43" i="10"/>
  <c r="D43" i="10"/>
  <c r="F43" i="10"/>
  <c r="E26" i="10"/>
  <c r="D26" i="10"/>
  <c r="F26" i="10"/>
  <c r="E35" i="10"/>
  <c r="F35" i="10"/>
  <c r="D35" i="10"/>
  <c r="E23" i="10"/>
  <c r="D23" i="10"/>
  <c r="F23" i="10"/>
  <c r="E38" i="10"/>
  <c r="F38" i="10"/>
  <c r="D38" i="10"/>
  <c r="E37" i="10"/>
  <c r="D37" i="10"/>
  <c r="F37" i="10"/>
  <c r="E11" i="10"/>
  <c r="F11" i="10"/>
  <c r="D11" i="10"/>
  <c r="E52" i="10"/>
  <c r="D52" i="10"/>
  <c r="F52" i="10"/>
  <c r="E9" i="10"/>
  <c r="D9" i="10"/>
  <c r="F9" i="10"/>
  <c r="E44" i="10"/>
  <c r="F44" i="10"/>
  <c r="D44" i="10"/>
  <c r="E36" i="10"/>
  <c r="F36" i="10"/>
  <c r="D36" i="10"/>
  <c r="E28" i="10"/>
  <c r="D28" i="10"/>
  <c r="F28" i="10"/>
  <c r="E20" i="10"/>
  <c r="F20" i="10"/>
  <c r="D20" i="10"/>
  <c r="E31" i="10"/>
  <c r="F31" i="10"/>
  <c r="D31" i="10"/>
  <c r="E46" i="10"/>
  <c r="D46" i="10"/>
  <c r="F46" i="10"/>
  <c r="E29" i="10"/>
  <c r="D29" i="10"/>
  <c r="F29" i="10"/>
  <c r="E30" i="10"/>
  <c r="F30" i="10"/>
  <c r="D30" i="10"/>
  <c r="E14" i="10"/>
  <c r="D14" i="10"/>
  <c r="F14" i="10"/>
  <c r="E8" i="10"/>
  <c r="F8" i="10"/>
  <c r="D8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Isabelle Bolduc</author>
  </authors>
  <commentList>
    <comment ref="L7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En cas de bris d'égalité, inscrire 1 pour le meilleur pointage et 2 pour l'autre équipe.</t>
        </r>
      </text>
    </comment>
    <comment ref="G8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pointage de la manche 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8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pointage de la manche 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8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pointage du meilleur
appareil du cycle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Isabelle Bolduc</author>
  </authors>
  <commentList>
    <comment ref="L7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En cas de bris d'égalité, inscrire 1 pour le meilleur pointage et 2 pour l'autre équipe.</t>
        </r>
      </text>
    </comment>
    <comment ref="G8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pointage de la manche 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8" authorId="0" shapeId="0" xr:uid="{00000000-0006-0000-0600-000003000000}">
      <text>
        <r>
          <rPr>
            <b/>
            <sz val="9"/>
            <color indexed="81"/>
            <rFont val="Tahoma"/>
            <family val="2"/>
          </rPr>
          <t>pointage de la manche 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8" authorId="0" shapeId="0" xr:uid="{00000000-0006-0000-0600-000004000000}">
      <text>
        <r>
          <rPr>
            <b/>
            <sz val="9"/>
            <color indexed="81"/>
            <rFont val="Tahoma"/>
            <family val="2"/>
          </rPr>
          <t>pointage du meilleur
appareil du cycle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<sst xmlns="http://schemas.openxmlformats.org/spreadsheetml/2006/main" count="132" uniqueCount="62">
  <si>
    <t>Participants</t>
  </si>
  <si>
    <t>Manche 1</t>
  </si>
  <si>
    <t>Manche 2</t>
  </si>
  <si>
    <t>GRAND TOTAL</t>
  </si>
  <si>
    <t>m1</t>
  </si>
  <si>
    <t>m2</t>
  </si>
  <si>
    <t>m1 + m2</t>
  </si>
  <si>
    <t>Note du rapport écrit</t>
  </si>
  <si>
    <t>/15</t>
  </si>
  <si>
    <t>-</t>
  </si>
  <si>
    <t>Classement</t>
  </si>
  <si>
    <t>/100</t>
  </si>
  <si>
    <t>École</t>
  </si>
  <si>
    <t>Polyvalente</t>
  </si>
  <si>
    <t>Équipe</t>
  </si>
  <si>
    <t>Nom</t>
  </si>
  <si>
    <t>Rapport écrit</t>
  </si>
  <si>
    <t>Pointage</t>
  </si>
  <si>
    <t>Classement final</t>
  </si>
  <si>
    <t>Mode d'emploi du tableau de pointage</t>
  </si>
  <si>
    <t>Classement des ex-aequo</t>
  </si>
  <si>
    <t>Dans ce cas, les résultats des équipes ex-aequo s'affichent en rouge dans les tableaux "Pointage".</t>
  </si>
  <si>
    <r>
      <t>1</t>
    </r>
    <r>
      <rPr>
        <b/>
        <vertAlign val="superscript"/>
        <sz val="14"/>
        <color theme="1"/>
        <rFont val="Arial"/>
        <family val="2"/>
      </rPr>
      <t>er</t>
    </r>
    <r>
      <rPr>
        <b/>
        <sz val="14"/>
        <color theme="1"/>
        <rFont val="Arial"/>
        <family val="2"/>
      </rPr>
      <t xml:space="preserve"> cycle</t>
    </r>
  </si>
  <si>
    <t>Léo &amp; Florence</t>
  </si>
  <si>
    <t>Résultats préliminaires</t>
  </si>
  <si>
    <t>Pointage préliminaire</t>
  </si>
  <si>
    <r>
      <t>2</t>
    </r>
    <r>
      <rPr>
        <b/>
        <vertAlign val="superscript"/>
        <sz val="14"/>
        <color theme="1"/>
        <rFont val="Arial"/>
        <family val="2"/>
      </rPr>
      <t>e</t>
    </r>
    <r>
      <rPr>
        <b/>
        <sz val="14"/>
        <color theme="1"/>
        <rFont val="Arial"/>
        <family val="2"/>
      </rPr>
      <t xml:space="preserve"> cycle</t>
    </r>
  </si>
  <si>
    <t>Entrer les résultats des rapports écrits dans la colonne /100.</t>
  </si>
  <si>
    <r>
      <t>Les résultats de la 1</t>
    </r>
    <r>
      <rPr>
        <vertAlign val="superscript"/>
        <sz val="11"/>
        <color theme="1"/>
        <rFont val="Arial"/>
        <family val="2"/>
      </rPr>
      <t>ère</t>
    </r>
    <r>
      <rPr>
        <sz val="11"/>
        <color theme="1"/>
        <rFont val="Arial"/>
        <family val="2"/>
      </rPr>
      <t xml:space="preserve"> et 2</t>
    </r>
    <r>
      <rPr>
        <vertAlign val="superscript"/>
        <sz val="11"/>
        <color theme="1"/>
        <rFont val="Arial"/>
        <family val="2"/>
      </rPr>
      <t>e</t>
    </r>
    <r>
      <rPr>
        <sz val="11"/>
        <color theme="1"/>
        <rFont val="Arial"/>
        <family val="2"/>
      </rPr>
      <t xml:space="preserve"> manches s'affichent dans l'onglet correspondant.</t>
    </r>
  </si>
  <si>
    <t>Les résultats finaux présentés selon le classement s'affichent dans l'onglet correspondant. Ils incluent la note du rapport écrit.</t>
  </si>
  <si>
    <t>Assurez-vous de bien lire ces instructions avant d'utiliser le fichier Excel. Nous recommandons de faire des tests avec celui-ci avant votre finale.</t>
  </si>
  <si>
    <t>Ne tiennent pas compte des notes des rapports écrits.</t>
  </si>
  <si>
    <t>Nom de l'école</t>
  </si>
  <si>
    <t>La licorne magique</t>
  </si>
  <si>
    <t>Résultats des rapports écrits</t>
  </si>
  <si>
    <r>
      <t xml:space="preserve">R
</t>
    </r>
    <r>
      <rPr>
        <sz val="12"/>
        <rFont val="Arial"/>
        <family val="2"/>
      </rPr>
      <t>/15</t>
    </r>
  </si>
  <si>
    <r>
      <t>1</t>
    </r>
    <r>
      <rPr>
        <b/>
        <vertAlign val="superscript"/>
        <sz val="16"/>
        <rFont val="Arial"/>
        <family val="2"/>
      </rPr>
      <t>er</t>
    </r>
    <r>
      <rPr>
        <b/>
        <sz val="16"/>
        <rFont val="Arial"/>
        <family val="2"/>
      </rPr>
      <t xml:space="preserve"> cycle</t>
    </r>
  </si>
  <si>
    <t>Ils ne tiennent pas compte des notes des rapports écrits.</t>
  </si>
  <si>
    <r>
      <t>2</t>
    </r>
    <r>
      <rPr>
        <b/>
        <vertAlign val="superscript"/>
        <sz val="16"/>
        <rFont val="Arial"/>
        <family val="2"/>
      </rPr>
      <t>e</t>
    </r>
    <r>
      <rPr>
        <b/>
        <sz val="16"/>
        <rFont val="Arial"/>
        <family val="2"/>
      </rPr>
      <t xml:space="preserve"> cycle</t>
    </r>
  </si>
  <si>
    <t>Une fois les deux véhicules pesés, inscrire le classement de chacun dans la colonne ex-aequo (ex: 1 et 2)</t>
  </si>
  <si>
    <t>Prototype</t>
  </si>
  <si>
    <t>Pour tous·tes les utilisateur·trice·s,</t>
  </si>
  <si>
    <t>Nous sommes heureux de vous offrir ce système de comptabilisation des points pour votre finale locale du DGI 2025-2026.</t>
  </si>
  <si>
    <t>Si vous rencontrez des problèmes avec le fichier, veuillez nous écrire au faqdgi@technoscience.ca. Merci et bon défi!</t>
  </si>
  <si>
    <r>
      <t xml:space="preserve">Onglets </t>
    </r>
    <r>
      <rPr>
        <b/>
        <i/>
        <sz val="11"/>
        <color theme="1"/>
        <rFont val="Arial"/>
        <family val="2"/>
      </rPr>
      <t>Équipes</t>
    </r>
    <r>
      <rPr>
        <b/>
        <sz val="11"/>
        <color theme="1"/>
        <rFont val="Arial"/>
        <family val="2"/>
      </rPr>
      <t xml:space="preserve"> :</t>
    </r>
  </si>
  <si>
    <t>Entrer les numéros d'équipe, les nom des participant·e·s, les noms des prototypes et les noms d'écoles.</t>
  </si>
  <si>
    <t>Les noms s'inscriront automatiquement dans les onglets "Pointage" et dans les tableaux de classement.</t>
  </si>
  <si>
    <r>
      <rPr>
        <b/>
        <sz val="11"/>
        <color rgb="FFFF0000"/>
        <rFont val="Arial"/>
        <family val="2"/>
      </rPr>
      <t>ATTENTION :</t>
    </r>
    <r>
      <rPr>
        <sz val="11"/>
        <color theme="1"/>
        <rFont val="Arial"/>
        <family val="2"/>
      </rPr>
      <t xml:space="preserve"> Il est nécessaire d'inscrire des numéros d'équipe pour que le calcul du pointage s'effectue de la bonne façon. Rentrer uniquement des chiffres entiers (et non des lettres ou des décimales).</t>
    </r>
  </si>
  <si>
    <r>
      <t xml:space="preserve">Onglets </t>
    </r>
    <r>
      <rPr>
        <b/>
        <i/>
        <sz val="11"/>
        <color theme="1"/>
        <rFont val="Arial"/>
        <family val="2"/>
      </rPr>
      <t>Pointage</t>
    </r>
    <r>
      <rPr>
        <b/>
        <sz val="11"/>
        <color theme="1"/>
        <rFont val="Arial"/>
        <family val="2"/>
      </rPr>
      <t xml:space="preserve"> :</t>
    </r>
  </si>
  <si>
    <r>
      <t xml:space="preserve">Onglets </t>
    </r>
    <r>
      <rPr>
        <b/>
        <i/>
        <sz val="11"/>
        <color theme="1"/>
        <rFont val="Arial"/>
        <family val="2"/>
      </rPr>
      <t>Résultats préliminaires</t>
    </r>
    <r>
      <rPr>
        <b/>
        <sz val="11"/>
        <color theme="1"/>
        <rFont val="Arial"/>
        <family val="2"/>
      </rPr>
      <t xml:space="preserve"> :</t>
    </r>
  </si>
  <si>
    <r>
      <t xml:space="preserve">Onglets </t>
    </r>
    <r>
      <rPr>
        <b/>
        <i/>
        <sz val="11"/>
        <color theme="1"/>
        <rFont val="Arial"/>
        <family val="2"/>
      </rPr>
      <t>Classement</t>
    </r>
    <r>
      <rPr>
        <b/>
        <sz val="11"/>
        <color theme="1"/>
        <rFont val="Arial"/>
        <family val="2"/>
      </rPr>
      <t xml:space="preserve"> :</t>
    </r>
  </si>
  <si>
    <t>En cas d'égalité :</t>
  </si>
  <si>
    <t>Si deux équipes arrivent à égalité, la masse de leur prototype sera prise en compte. L’équipe dont le véhicule aura la masse la plus faible s’assurera du meilleur classement.</t>
  </si>
  <si>
    <t>S'il y a des équipes ex-aequo et qu'elles n'ont pas été départagées dans le tableau "Pointage", des cases rouges apparaîtront dans le tableau "Classement" également.</t>
  </si>
  <si>
    <r>
      <t>N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d'équipe</t>
    </r>
  </si>
  <si>
    <t>Participant·e·s</t>
  </si>
  <si>
    <t>Édition 2025-2026</t>
  </si>
  <si>
    <t>TIRE LA CHAÎNE!</t>
  </si>
  <si>
    <t>Entrer la distance parcourue et mesurée en cm, par le prototype (mesurée à partir du milieu de la ligne de départ jusqu'au point de la chaîne le plus éloigné de celle-ci).</t>
  </si>
  <si>
    <t>Si l'équipe n'a pas réussi à installer son prototype en 30 secondes, inscrire X dans la case "d" (d = 0).</t>
  </si>
  <si>
    <r>
      <t xml:space="preserve">d1 (cm)
</t>
    </r>
    <r>
      <rPr>
        <i/>
        <sz val="8"/>
        <rFont val="Arial"/>
        <family val="2"/>
      </rPr>
      <t>"</t>
    </r>
    <r>
      <rPr>
        <b/>
        <i/>
        <sz val="8"/>
        <rFont val="Arial"/>
        <family val="2"/>
      </rPr>
      <t>X</t>
    </r>
    <r>
      <rPr>
        <i/>
        <sz val="8"/>
        <rFont val="Arial"/>
        <family val="2"/>
      </rPr>
      <t>" si l'équipe n'a pas réussi à installer son prototype en moins de 30 secondes ou si la chaîne dépasse le prototype.</t>
    </r>
  </si>
  <si>
    <r>
      <t xml:space="preserve">d2 (cm)
</t>
    </r>
    <r>
      <rPr>
        <i/>
        <sz val="8"/>
        <rFont val="Arial"/>
        <family val="2"/>
      </rPr>
      <t>"</t>
    </r>
    <r>
      <rPr>
        <b/>
        <i/>
        <sz val="8"/>
        <rFont val="Arial"/>
        <family val="2"/>
      </rPr>
      <t>X</t>
    </r>
    <r>
      <rPr>
        <i/>
        <sz val="8"/>
        <rFont val="Arial"/>
        <family val="2"/>
      </rPr>
      <t>" si l'équipe n'a pas réussi à installer son prototype en moins de 30 secondes ou si la chaîne dépasse le prototype.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</si>
</sst>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4" tint="-0.249977111117893"/>
      <name val="Arial"/>
      <family val="2"/>
    </font>
    <font>
      <b/>
      <sz val="22"/>
      <color theme="1"/>
      <name val="Arial"/>
      <family val="2"/>
    </font>
    <font>
      <b/>
      <sz val="16"/>
      <color rgb="FFFF0000"/>
      <name val="Arial"/>
      <family val="2"/>
    </font>
    <font>
      <b/>
      <vertAlign val="superscript"/>
      <sz val="14"/>
      <color theme="1"/>
      <name val="Arial"/>
      <family val="2"/>
    </font>
    <font>
      <vertAlign val="superscript"/>
      <sz val="11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sz val="16"/>
      <name val="Arial"/>
      <family val="2"/>
    </font>
    <font>
      <b/>
      <vertAlign val="superscript"/>
      <sz val="16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b/>
      <i/>
      <sz val="14"/>
      <color rgb="FF166E9E"/>
      <name val="Arial"/>
      <family val="2"/>
    </font>
    <font>
      <b/>
      <i/>
      <sz val="16"/>
      <color rgb="FF166E9E"/>
      <name val="Arial"/>
      <family val="2"/>
    </font>
    <font>
      <b/>
      <sz val="20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0" tint="-0.249977111117893"/>
      <name val="Arial"/>
      <family val="2"/>
    </font>
    <font>
      <b/>
      <i/>
      <sz val="11"/>
      <color theme="1"/>
      <name val="Arial"/>
      <family val="2"/>
    </font>
    <font>
      <b/>
      <vertAlign val="superscript"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1" fontId="4" fillId="0" borderId="12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49" fontId="1" fillId="6" borderId="2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4" fillId="3" borderId="0" xfId="0" applyFont="1" applyFill="1"/>
    <xf numFmtId="0" fontId="5" fillId="4" borderId="22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5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2" fontId="18" fillId="3" borderId="21" xfId="0" applyNumberFormat="1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2" fontId="18" fillId="3" borderId="23" xfId="0" applyNumberFormat="1" applyFont="1" applyFill="1" applyBorder="1" applyAlignment="1">
      <alignment horizontal="center" vertical="center"/>
    </xf>
    <xf numFmtId="0" fontId="19" fillId="3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0" fontId="5" fillId="3" borderId="24" xfId="0" applyFont="1" applyFill="1" applyBorder="1" applyAlignment="1">
      <alignment horizontal="center" vertical="center"/>
    </xf>
    <xf numFmtId="0" fontId="18" fillId="3" borderId="18" xfId="0" applyFont="1" applyFill="1" applyBorder="1" applyAlignment="1">
      <alignment horizontal="center" vertical="center"/>
    </xf>
    <xf numFmtId="2" fontId="18" fillId="3" borderId="25" xfId="0" applyNumberFormat="1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4" fillId="0" borderId="18" xfId="0" applyFont="1" applyBorder="1"/>
    <xf numFmtId="0" fontId="19" fillId="0" borderId="0" xfId="0" applyFont="1"/>
    <xf numFmtId="0" fontId="21" fillId="0" borderId="0" xfId="0" applyFont="1"/>
    <xf numFmtId="0" fontId="22" fillId="0" borderId="0" xfId="0" applyFont="1"/>
    <xf numFmtId="0" fontId="1" fillId="7" borderId="2" xfId="0" applyFont="1" applyFill="1" applyBorder="1" applyAlignment="1">
      <alignment horizontal="center" vertical="center" wrapText="1"/>
    </xf>
    <xf numFmtId="49" fontId="1" fillId="7" borderId="2" xfId="0" applyNumberFormat="1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2" fontId="4" fillId="0" borderId="12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2" fontId="4" fillId="0" borderId="14" xfId="0" applyNumberFormat="1" applyFont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4" fillId="0" borderId="11" xfId="0" applyFont="1" applyBorder="1" applyAlignment="1" applyProtection="1">
      <alignment horizontal="center" vertical="center"/>
      <protection locked="0"/>
    </xf>
    <xf numFmtId="0" fontId="6" fillId="2" borderId="2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4" borderId="14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 applyProtection="1">
      <alignment horizontal="center" vertical="center"/>
      <protection locked="0"/>
    </xf>
    <xf numFmtId="0" fontId="12" fillId="4" borderId="14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285750</xdr:colOff>
      <xdr:row>0</xdr:row>
      <xdr:rowOff>281940</xdr:rowOff>
    </xdr:from>
    <xdr:to>
      <xdr:col>23</xdr:col>
      <xdr:colOff>697625</xdr:colOff>
      <xdr:row>8</xdr:row>
      <xdr:rowOff>17152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B9A6481-FC89-56CE-1835-58E416C73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77900" y="281940"/>
          <a:ext cx="2749310" cy="16497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1466850</xdr:colOff>
      <xdr:row>0</xdr:row>
      <xdr:rowOff>180976</xdr:rowOff>
    </xdr:from>
    <xdr:to>
      <xdr:col>12</xdr:col>
      <xdr:colOff>609600</xdr:colOff>
      <xdr:row>5</xdr:row>
      <xdr:rowOff>132421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77600" y="180976"/>
          <a:ext cx="2705100" cy="1401150"/>
        </a:xfrm>
        <a:prstGeom prst="rect">
          <a:avLst/>
        </a:prstGeom>
      </xdr:spPr>
    </xdr:pic>
    <xdr:clientData/>
  </xdr:twoCellAnchor>
  <xdr:twoCellAnchor editAs="oneCell">
    <xdr:from>
      <xdr:col>1</xdr:col>
      <xdr:colOff>81915</xdr:colOff>
      <xdr:row>0</xdr:row>
      <xdr:rowOff>171450</xdr:rowOff>
    </xdr:from>
    <xdr:to>
      <xdr:col>2</xdr:col>
      <xdr:colOff>1503045</xdr:colOff>
      <xdr:row>5</xdr:row>
      <xdr:rowOff>59397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D071D12-F6DC-4066-BBE9-50D3225C3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" y="171450"/>
          <a:ext cx="2183130" cy="133574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600075</xdr:colOff>
      <xdr:row>0</xdr:row>
      <xdr:rowOff>38101</xdr:rowOff>
    </xdr:from>
    <xdr:to>
      <xdr:col>14</xdr:col>
      <xdr:colOff>1905</xdr:colOff>
      <xdr:row>5</xdr:row>
      <xdr:rowOff>976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15850" y="38101"/>
          <a:ext cx="2619375" cy="137829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0</xdr:row>
      <xdr:rowOff>114300</xdr:rowOff>
    </xdr:from>
    <xdr:to>
      <xdr:col>2</xdr:col>
      <xdr:colOff>1579245</xdr:colOff>
      <xdr:row>5</xdr:row>
      <xdr:rowOff>2247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5464D862-DA22-4D69-B1B3-93B9D2135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14300"/>
          <a:ext cx="2207895" cy="1326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9"/>
  <sheetViews>
    <sheetView workbookViewId="0">
      <selection activeCell="P13" sqref="P13"/>
    </sheetView>
  </sheetViews>
  <sheetFormatPr baseColWidth="10" defaultColWidth="11.42578125" defaultRowHeight="14.25" x14ac:dyDescent="0.2"/>
  <cols>
    <col min="1" max="1" width="1.42578125" style="2" customWidth="1"/>
    <col min="2" max="2" width="3.42578125" style="2" customWidth="1"/>
    <col min="3" max="3" width="4.5703125" style="2" customWidth="1"/>
    <col min="4" max="4" width="3.7109375" style="2" customWidth="1"/>
    <col min="5" max="16384" width="11.42578125" style="2"/>
  </cols>
  <sheetData>
    <row r="1" spans="2:3" ht="26.25" x14ac:dyDescent="0.4">
      <c r="B1" s="48" t="s">
        <v>19</v>
      </c>
    </row>
    <row r="3" spans="2:3" s="36" customFormat="1" ht="20.25" customHeight="1" x14ac:dyDescent="0.25">
      <c r="B3" s="81" t="s">
        <v>41</v>
      </c>
    </row>
    <row r="4" spans="2:3" s="36" customFormat="1" ht="20.25" customHeight="1" x14ac:dyDescent="0.25">
      <c r="B4" s="81" t="s">
        <v>42</v>
      </c>
    </row>
    <row r="5" spans="2:3" s="36" customFormat="1" ht="20.25" customHeight="1" x14ac:dyDescent="0.25">
      <c r="B5" s="81" t="s">
        <v>30</v>
      </c>
    </row>
    <row r="6" spans="2:3" s="36" customFormat="1" ht="20.25" customHeight="1" x14ac:dyDescent="0.25">
      <c r="B6" s="81" t="s">
        <v>43</v>
      </c>
    </row>
    <row r="7" spans="2:3" s="46" customFormat="1" ht="20.25" x14ac:dyDescent="0.3">
      <c r="B7" s="47"/>
    </row>
    <row r="8" spans="2:3" s="3" customFormat="1" ht="15" x14ac:dyDescent="0.25">
      <c r="B8" s="3" t="s">
        <v>44</v>
      </c>
    </row>
    <row r="9" spans="2:3" x14ac:dyDescent="0.2">
      <c r="B9" s="1" t="s">
        <v>9</v>
      </c>
      <c r="C9" s="2" t="s">
        <v>45</v>
      </c>
    </row>
    <row r="10" spans="2:3" x14ac:dyDescent="0.2">
      <c r="B10" s="1" t="s">
        <v>9</v>
      </c>
      <c r="C10" s="2" t="s">
        <v>27</v>
      </c>
    </row>
    <row r="11" spans="2:3" x14ac:dyDescent="0.2">
      <c r="B11" s="1" t="s">
        <v>9</v>
      </c>
      <c r="C11" s="2" t="s">
        <v>46</v>
      </c>
    </row>
    <row r="12" spans="2:3" ht="15" x14ac:dyDescent="0.25">
      <c r="B12" s="1" t="s">
        <v>9</v>
      </c>
      <c r="C12" s="2" t="s">
        <v>47</v>
      </c>
    </row>
    <row r="14" spans="2:3" ht="15" x14ac:dyDescent="0.25">
      <c r="B14" s="3" t="s">
        <v>48</v>
      </c>
    </row>
    <row r="15" spans="2:3" x14ac:dyDescent="0.2">
      <c r="B15" s="4" t="s">
        <v>9</v>
      </c>
      <c r="C15" s="2" t="s">
        <v>58</v>
      </c>
    </row>
    <row r="16" spans="2:3" x14ac:dyDescent="0.2">
      <c r="B16" s="4" t="s">
        <v>9</v>
      </c>
      <c r="C16" s="2" t="s">
        <v>59</v>
      </c>
    </row>
    <row r="17" spans="2:6" x14ac:dyDescent="0.2">
      <c r="D17" s="1"/>
      <c r="E17" s="5"/>
      <c r="F17" s="5"/>
    </row>
    <row r="18" spans="2:6" ht="15" x14ac:dyDescent="0.25">
      <c r="B18" s="3" t="s">
        <v>49</v>
      </c>
      <c r="D18" s="5"/>
      <c r="E18" s="5"/>
      <c r="F18" s="5"/>
    </row>
    <row r="19" spans="2:6" ht="16.5" x14ac:dyDescent="0.2">
      <c r="B19" s="1" t="s">
        <v>9</v>
      </c>
      <c r="C19" s="2" t="s">
        <v>28</v>
      </c>
      <c r="D19" s="5"/>
      <c r="E19" s="5"/>
      <c r="F19" s="5"/>
    </row>
    <row r="20" spans="2:6" x14ac:dyDescent="0.2">
      <c r="B20" s="1" t="s">
        <v>9</v>
      </c>
      <c r="C20" s="2" t="s">
        <v>37</v>
      </c>
      <c r="D20" s="5"/>
      <c r="E20" s="5"/>
      <c r="F20" s="5"/>
    </row>
    <row r="21" spans="2:6" x14ac:dyDescent="0.2">
      <c r="D21" s="5"/>
      <c r="E21" s="5"/>
      <c r="F21" s="5"/>
    </row>
    <row r="22" spans="2:6" ht="15" x14ac:dyDescent="0.25">
      <c r="B22" s="3" t="s">
        <v>50</v>
      </c>
      <c r="D22" s="5"/>
      <c r="F22" s="5"/>
    </row>
    <row r="23" spans="2:6" x14ac:dyDescent="0.2">
      <c r="B23" s="1" t="s">
        <v>9</v>
      </c>
      <c r="C23" s="2" t="s">
        <v>29</v>
      </c>
      <c r="D23" s="5"/>
      <c r="E23" s="5"/>
      <c r="F23" s="5"/>
    </row>
    <row r="24" spans="2:6" x14ac:dyDescent="0.2">
      <c r="D24" s="5"/>
      <c r="E24" s="5"/>
      <c r="F24" s="5"/>
    </row>
    <row r="25" spans="2:6" ht="15" x14ac:dyDescent="0.25">
      <c r="B25" s="3" t="s">
        <v>51</v>
      </c>
    </row>
    <row r="26" spans="2:6" x14ac:dyDescent="0.2">
      <c r="B26" s="1" t="s">
        <v>9</v>
      </c>
      <c r="C26" s="2" t="s">
        <v>52</v>
      </c>
    </row>
    <row r="27" spans="2:6" s="1" customFormat="1" x14ac:dyDescent="0.25">
      <c r="B27" s="1" t="s">
        <v>9</v>
      </c>
      <c r="C27" s="5" t="s">
        <v>21</v>
      </c>
    </row>
    <row r="28" spans="2:6" x14ac:dyDescent="0.2">
      <c r="B28" s="1" t="s">
        <v>9</v>
      </c>
      <c r="C28" s="2" t="s">
        <v>39</v>
      </c>
    </row>
    <row r="29" spans="2:6" x14ac:dyDescent="0.2">
      <c r="B29" s="1" t="s">
        <v>9</v>
      </c>
      <c r="C29" s="2" t="s">
        <v>53</v>
      </c>
    </row>
  </sheetData>
  <sheetProtection algorithmName="SHA-512" hashValue="ib8FG2OCtINNNtrZqEi7EraamDT2U3TQ1WWapDpl/me+VGspnYcB4uIIJOnAngLVS5e0AAGNBmsj4WI+jB4OkA==" saltValue="d8g/up7pprAnD76DZsFeZg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</sheetPr>
  <dimension ref="A1:F106"/>
  <sheetViews>
    <sheetView workbookViewId="0">
      <selection activeCell="A7" sqref="A7"/>
    </sheetView>
  </sheetViews>
  <sheetFormatPr baseColWidth="10" defaultColWidth="11.42578125" defaultRowHeight="14.25" x14ac:dyDescent="0.25"/>
  <cols>
    <col min="1" max="1" width="11.7109375" style="1" customWidth="1"/>
    <col min="2" max="2" width="31.140625" style="1" customWidth="1"/>
    <col min="3" max="3" width="32.42578125" style="1" customWidth="1"/>
    <col min="4" max="4" width="44.5703125" style="1" customWidth="1"/>
    <col min="5" max="6" width="12.7109375" style="1" customWidth="1"/>
    <col min="7" max="16384" width="11.42578125" style="1"/>
  </cols>
  <sheetData>
    <row r="1" spans="1:6" ht="22.5" customHeight="1" x14ac:dyDescent="0.25">
      <c r="A1" s="84" t="s">
        <v>34</v>
      </c>
      <c r="B1" s="84"/>
      <c r="C1" s="84"/>
      <c r="D1" s="84"/>
      <c r="E1" s="84"/>
      <c r="F1" s="84"/>
    </row>
    <row r="2" spans="1:6" ht="22.5" customHeight="1" x14ac:dyDescent="0.25">
      <c r="A2" s="84" t="s">
        <v>22</v>
      </c>
      <c r="B2" s="84"/>
      <c r="C2" s="84"/>
      <c r="D2" s="84"/>
      <c r="E2" s="84"/>
      <c r="F2" s="84"/>
    </row>
    <row r="3" spans="1:6" ht="12" customHeight="1" x14ac:dyDescent="0.25">
      <c r="A3" s="15"/>
      <c r="B3" s="15"/>
      <c r="C3" s="15"/>
      <c r="D3" s="15"/>
      <c r="E3" s="15"/>
      <c r="F3" s="15"/>
    </row>
    <row r="4" spans="1:6" s="17" customFormat="1" ht="22.15" customHeight="1" x14ac:dyDescent="0.25">
      <c r="A4" s="85" t="s">
        <v>54</v>
      </c>
      <c r="B4" s="85" t="s">
        <v>55</v>
      </c>
      <c r="C4" s="85" t="s">
        <v>40</v>
      </c>
      <c r="D4" s="85" t="s">
        <v>12</v>
      </c>
      <c r="E4" s="85" t="s">
        <v>7</v>
      </c>
      <c r="F4" s="85"/>
    </row>
    <row r="5" spans="1:6" s="17" customFormat="1" ht="22.15" customHeight="1" x14ac:dyDescent="0.25">
      <c r="A5" s="86"/>
      <c r="B5" s="86"/>
      <c r="C5" s="86"/>
      <c r="D5" s="86"/>
      <c r="E5" s="21" t="s">
        <v>11</v>
      </c>
      <c r="F5" s="22" t="s">
        <v>8</v>
      </c>
    </row>
    <row r="6" spans="1:6" ht="22.15" customHeight="1" x14ac:dyDescent="0.25">
      <c r="A6" s="77">
        <v>1</v>
      </c>
      <c r="B6" s="78" t="s">
        <v>23</v>
      </c>
      <c r="C6" s="78" t="s">
        <v>33</v>
      </c>
      <c r="D6" s="78" t="s">
        <v>13</v>
      </c>
      <c r="E6" s="79">
        <v>75</v>
      </c>
      <c r="F6" s="77">
        <f>E6*15/100</f>
        <v>11.25</v>
      </c>
    </row>
    <row r="7" spans="1:6" ht="22.15" customHeight="1" x14ac:dyDescent="0.25">
      <c r="A7" s="11"/>
      <c r="B7" s="12"/>
      <c r="C7" s="12"/>
      <c r="D7" s="12"/>
      <c r="E7" s="10"/>
      <c r="F7" s="74">
        <f>ROUND(E7*15/100,2)</f>
        <v>0</v>
      </c>
    </row>
    <row r="8" spans="1:6" ht="22.15" customHeight="1" x14ac:dyDescent="0.25">
      <c r="A8" s="13"/>
      <c r="B8" s="6"/>
      <c r="C8" s="6"/>
      <c r="D8" s="6"/>
      <c r="E8" s="7"/>
      <c r="F8" s="75">
        <f t="shared" ref="F8:F36" si="0">ROUND(E8*15/100,2)</f>
        <v>0</v>
      </c>
    </row>
    <row r="9" spans="1:6" ht="22.15" customHeight="1" x14ac:dyDescent="0.25">
      <c r="A9" s="13"/>
      <c r="B9" s="6"/>
      <c r="C9" s="6"/>
      <c r="D9" s="6"/>
      <c r="E9" s="7"/>
      <c r="F9" s="75">
        <f t="shared" si="0"/>
        <v>0</v>
      </c>
    </row>
    <row r="10" spans="1:6" ht="22.15" customHeight="1" x14ac:dyDescent="0.25">
      <c r="A10" s="13"/>
      <c r="B10" s="6"/>
      <c r="C10" s="6"/>
      <c r="D10" s="6"/>
      <c r="E10" s="7"/>
      <c r="F10" s="75">
        <f t="shared" si="0"/>
        <v>0</v>
      </c>
    </row>
    <row r="11" spans="1:6" ht="22.15" customHeight="1" x14ac:dyDescent="0.25">
      <c r="A11" s="13"/>
      <c r="B11" s="6"/>
      <c r="C11" s="6"/>
      <c r="D11" s="6"/>
      <c r="E11" s="7"/>
      <c r="F11" s="75">
        <f t="shared" si="0"/>
        <v>0</v>
      </c>
    </row>
    <row r="12" spans="1:6" ht="22.15" customHeight="1" x14ac:dyDescent="0.25">
      <c r="A12" s="13"/>
      <c r="B12" s="6"/>
      <c r="C12" s="6"/>
      <c r="D12" s="6"/>
      <c r="E12" s="7"/>
      <c r="F12" s="75">
        <f t="shared" si="0"/>
        <v>0</v>
      </c>
    </row>
    <row r="13" spans="1:6" ht="22.15" customHeight="1" x14ac:dyDescent="0.25">
      <c r="A13" s="13"/>
      <c r="B13" s="6"/>
      <c r="C13" s="6"/>
      <c r="D13" s="6"/>
      <c r="E13" s="7"/>
      <c r="F13" s="75">
        <f t="shared" si="0"/>
        <v>0</v>
      </c>
    </row>
    <row r="14" spans="1:6" ht="22.15" customHeight="1" x14ac:dyDescent="0.25">
      <c r="A14" s="13"/>
      <c r="B14" s="6"/>
      <c r="C14" s="6"/>
      <c r="D14" s="6"/>
      <c r="E14" s="7"/>
      <c r="F14" s="75">
        <f t="shared" si="0"/>
        <v>0</v>
      </c>
    </row>
    <row r="15" spans="1:6" ht="22.15" customHeight="1" x14ac:dyDescent="0.25">
      <c r="A15" s="13"/>
      <c r="B15" s="6"/>
      <c r="C15" s="6"/>
      <c r="D15" s="6"/>
      <c r="E15" s="7"/>
      <c r="F15" s="75">
        <f t="shared" si="0"/>
        <v>0</v>
      </c>
    </row>
    <row r="16" spans="1:6" ht="22.15" customHeight="1" x14ac:dyDescent="0.25">
      <c r="A16" s="13"/>
      <c r="B16" s="6"/>
      <c r="C16" s="6"/>
      <c r="D16" s="6"/>
      <c r="E16" s="7"/>
      <c r="F16" s="75">
        <f t="shared" si="0"/>
        <v>0</v>
      </c>
    </row>
    <row r="17" spans="1:6" ht="22.15" customHeight="1" x14ac:dyDescent="0.25">
      <c r="A17" s="13"/>
      <c r="B17" s="6"/>
      <c r="C17" s="6"/>
      <c r="D17" s="6"/>
      <c r="E17" s="7"/>
      <c r="F17" s="75">
        <f t="shared" si="0"/>
        <v>0</v>
      </c>
    </row>
    <row r="18" spans="1:6" ht="22.15" customHeight="1" x14ac:dyDescent="0.25">
      <c r="A18" s="13"/>
      <c r="B18" s="6"/>
      <c r="C18" s="6"/>
      <c r="D18" s="6"/>
      <c r="E18" s="7"/>
      <c r="F18" s="75">
        <f t="shared" si="0"/>
        <v>0</v>
      </c>
    </row>
    <row r="19" spans="1:6" ht="22.15" customHeight="1" x14ac:dyDescent="0.25">
      <c r="A19" s="13"/>
      <c r="B19" s="6"/>
      <c r="C19" s="6"/>
      <c r="D19" s="6"/>
      <c r="E19" s="7"/>
      <c r="F19" s="75">
        <f t="shared" si="0"/>
        <v>0</v>
      </c>
    </row>
    <row r="20" spans="1:6" ht="22.15" customHeight="1" x14ac:dyDescent="0.25">
      <c r="A20" s="13"/>
      <c r="B20" s="6"/>
      <c r="C20" s="6"/>
      <c r="D20" s="6"/>
      <c r="E20" s="7"/>
      <c r="F20" s="75">
        <f t="shared" si="0"/>
        <v>0</v>
      </c>
    </row>
    <row r="21" spans="1:6" ht="22.15" customHeight="1" x14ac:dyDescent="0.25">
      <c r="A21" s="13"/>
      <c r="B21" s="6"/>
      <c r="C21" s="6"/>
      <c r="D21" s="6"/>
      <c r="E21" s="7"/>
      <c r="F21" s="75">
        <f t="shared" si="0"/>
        <v>0</v>
      </c>
    </row>
    <row r="22" spans="1:6" ht="22.15" customHeight="1" x14ac:dyDescent="0.25">
      <c r="A22" s="13"/>
      <c r="B22" s="6"/>
      <c r="C22" s="6"/>
      <c r="D22" s="6"/>
      <c r="E22" s="7"/>
      <c r="F22" s="75">
        <f t="shared" si="0"/>
        <v>0</v>
      </c>
    </row>
    <row r="23" spans="1:6" ht="22.15" customHeight="1" x14ac:dyDescent="0.25">
      <c r="A23" s="13"/>
      <c r="B23" s="6"/>
      <c r="C23" s="6"/>
      <c r="D23" s="6"/>
      <c r="E23" s="7"/>
      <c r="F23" s="75">
        <f t="shared" si="0"/>
        <v>0</v>
      </c>
    </row>
    <row r="24" spans="1:6" ht="22.15" customHeight="1" x14ac:dyDescent="0.25">
      <c r="A24" s="13"/>
      <c r="B24" s="6"/>
      <c r="C24" s="6"/>
      <c r="D24" s="6"/>
      <c r="E24" s="7"/>
      <c r="F24" s="75">
        <f t="shared" si="0"/>
        <v>0</v>
      </c>
    </row>
    <row r="25" spans="1:6" ht="22.15" customHeight="1" x14ac:dyDescent="0.25">
      <c r="A25" s="13"/>
      <c r="B25" s="6"/>
      <c r="C25" s="6"/>
      <c r="D25" s="6"/>
      <c r="E25" s="7"/>
      <c r="F25" s="75">
        <f t="shared" si="0"/>
        <v>0</v>
      </c>
    </row>
    <row r="26" spans="1:6" ht="22.15" customHeight="1" x14ac:dyDescent="0.25">
      <c r="A26" s="13"/>
      <c r="B26" s="6"/>
      <c r="C26" s="6"/>
      <c r="D26" s="6"/>
      <c r="E26" s="7"/>
      <c r="F26" s="75">
        <f t="shared" si="0"/>
        <v>0</v>
      </c>
    </row>
    <row r="27" spans="1:6" ht="22.15" customHeight="1" x14ac:dyDescent="0.25">
      <c r="A27" s="13"/>
      <c r="B27" s="6"/>
      <c r="C27" s="6"/>
      <c r="D27" s="6"/>
      <c r="E27" s="7"/>
      <c r="F27" s="75">
        <f t="shared" si="0"/>
        <v>0</v>
      </c>
    </row>
    <row r="28" spans="1:6" ht="22.15" customHeight="1" x14ac:dyDescent="0.25">
      <c r="A28" s="13"/>
      <c r="B28" s="6"/>
      <c r="C28" s="6"/>
      <c r="D28" s="6"/>
      <c r="E28" s="7"/>
      <c r="F28" s="75">
        <f t="shared" si="0"/>
        <v>0</v>
      </c>
    </row>
    <row r="29" spans="1:6" ht="22.15" customHeight="1" x14ac:dyDescent="0.25">
      <c r="A29" s="13"/>
      <c r="B29" s="6"/>
      <c r="C29" s="6"/>
      <c r="D29" s="6"/>
      <c r="E29" s="7"/>
      <c r="F29" s="75">
        <f t="shared" si="0"/>
        <v>0</v>
      </c>
    </row>
    <row r="30" spans="1:6" ht="22.15" customHeight="1" x14ac:dyDescent="0.25">
      <c r="A30" s="13"/>
      <c r="B30" s="6"/>
      <c r="C30" s="6"/>
      <c r="D30" s="6"/>
      <c r="E30" s="7"/>
      <c r="F30" s="75">
        <f t="shared" si="0"/>
        <v>0</v>
      </c>
    </row>
    <row r="31" spans="1:6" ht="22.15" customHeight="1" x14ac:dyDescent="0.25">
      <c r="A31" s="13"/>
      <c r="B31" s="6"/>
      <c r="C31" s="6"/>
      <c r="D31" s="6"/>
      <c r="E31" s="7"/>
      <c r="F31" s="75">
        <f t="shared" si="0"/>
        <v>0</v>
      </c>
    </row>
    <row r="32" spans="1:6" ht="22.15" customHeight="1" x14ac:dyDescent="0.25">
      <c r="A32" s="13"/>
      <c r="B32" s="6"/>
      <c r="C32" s="6"/>
      <c r="D32" s="6"/>
      <c r="E32" s="7"/>
      <c r="F32" s="75">
        <f t="shared" si="0"/>
        <v>0</v>
      </c>
    </row>
    <row r="33" spans="1:6" ht="22.15" customHeight="1" x14ac:dyDescent="0.25">
      <c r="A33" s="13"/>
      <c r="B33" s="6"/>
      <c r="C33" s="6"/>
      <c r="D33" s="6"/>
      <c r="E33" s="7"/>
      <c r="F33" s="75">
        <f t="shared" si="0"/>
        <v>0</v>
      </c>
    </row>
    <row r="34" spans="1:6" ht="22.15" customHeight="1" x14ac:dyDescent="0.25">
      <c r="A34" s="13"/>
      <c r="B34" s="6"/>
      <c r="C34" s="6"/>
      <c r="D34" s="6"/>
      <c r="E34" s="7"/>
      <c r="F34" s="75">
        <f t="shared" si="0"/>
        <v>0</v>
      </c>
    </row>
    <row r="35" spans="1:6" ht="22.15" customHeight="1" x14ac:dyDescent="0.25">
      <c r="A35" s="13"/>
      <c r="B35" s="6"/>
      <c r="C35" s="6"/>
      <c r="D35" s="6"/>
      <c r="E35" s="7"/>
      <c r="F35" s="75">
        <f t="shared" si="0"/>
        <v>0</v>
      </c>
    </row>
    <row r="36" spans="1:6" ht="22.15" customHeight="1" x14ac:dyDescent="0.25">
      <c r="A36" s="13"/>
      <c r="B36" s="6"/>
      <c r="C36" s="6"/>
      <c r="D36" s="6"/>
      <c r="E36" s="7"/>
      <c r="F36" s="75">
        <f t="shared" si="0"/>
        <v>0</v>
      </c>
    </row>
    <row r="37" spans="1:6" ht="22.15" customHeight="1" x14ac:dyDescent="0.25">
      <c r="A37" s="13"/>
      <c r="B37" s="6"/>
      <c r="C37" s="6"/>
      <c r="D37" s="6"/>
      <c r="E37" s="7"/>
      <c r="F37" s="75">
        <f t="shared" ref="F37:F100" si="1">ROUND(E37*15/100,2)</f>
        <v>0</v>
      </c>
    </row>
    <row r="38" spans="1:6" ht="22.15" customHeight="1" x14ac:dyDescent="0.25">
      <c r="A38" s="13"/>
      <c r="B38" s="6"/>
      <c r="C38" s="6"/>
      <c r="D38" s="6"/>
      <c r="E38" s="7"/>
      <c r="F38" s="75">
        <f t="shared" si="1"/>
        <v>0</v>
      </c>
    </row>
    <row r="39" spans="1:6" ht="22.15" customHeight="1" x14ac:dyDescent="0.25">
      <c r="A39" s="13"/>
      <c r="B39" s="6"/>
      <c r="C39" s="6"/>
      <c r="D39" s="6"/>
      <c r="E39" s="7"/>
      <c r="F39" s="75">
        <f t="shared" si="1"/>
        <v>0</v>
      </c>
    </row>
    <row r="40" spans="1:6" ht="22.15" customHeight="1" x14ac:dyDescent="0.25">
      <c r="A40" s="13"/>
      <c r="B40" s="6"/>
      <c r="C40" s="6"/>
      <c r="D40" s="6"/>
      <c r="E40" s="7"/>
      <c r="F40" s="75">
        <f t="shared" si="1"/>
        <v>0</v>
      </c>
    </row>
    <row r="41" spans="1:6" ht="22.15" customHeight="1" x14ac:dyDescent="0.25">
      <c r="A41" s="13"/>
      <c r="B41" s="6"/>
      <c r="C41" s="6"/>
      <c r="D41" s="6"/>
      <c r="E41" s="7"/>
      <c r="F41" s="75">
        <f t="shared" si="1"/>
        <v>0</v>
      </c>
    </row>
    <row r="42" spans="1:6" ht="22.15" customHeight="1" x14ac:dyDescent="0.25">
      <c r="A42" s="13"/>
      <c r="B42" s="6"/>
      <c r="C42" s="6"/>
      <c r="D42" s="6"/>
      <c r="E42" s="7"/>
      <c r="F42" s="75">
        <f t="shared" si="1"/>
        <v>0</v>
      </c>
    </row>
    <row r="43" spans="1:6" ht="22.15" customHeight="1" x14ac:dyDescent="0.25">
      <c r="A43" s="13"/>
      <c r="B43" s="6"/>
      <c r="C43" s="6"/>
      <c r="D43" s="6"/>
      <c r="E43" s="7"/>
      <c r="F43" s="75">
        <f t="shared" si="1"/>
        <v>0</v>
      </c>
    </row>
    <row r="44" spans="1:6" ht="22.15" customHeight="1" x14ac:dyDescent="0.25">
      <c r="A44" s="13"/>
      <c r="B44" s="6"/>
      <c r="C44" s="6"/>
      <c r="D44" s="6"/>
      <c r="E44" s="7"/>
      <c r="F44" s="75">
        <f t="shared" si="1"/>
        <v>0</v>
      </c>
    </row>
    <row r="45" spans="1:6" ht="22.15" customHeight="1" x14ac:dyDescent="0.25">
      <c r="A45" s="13"/>
      <c r="B45" s="6"/>
      <c r="C45" s="6"/>
      <c r="D45" s="6"/>
      <c r="E45" s="7"/>
      <c r="F45" s="75">
        <f t="shared" si="1"/>
        <v>0</v>
      </c>
    </row>
    <row r="46" spans="1:6" ht="22.15" customHeight="1" x14ac:dyDescent="0.25">
      <c r="A46" s="13"/>
      <c r="B46" s="6"/>
      <c r="C46" s="6"/>
      <c r="D46" s="6"/>
      <c r="E46" s="7"/>
      <c r="F46" s="75">
        <f t="shared" si="1"/>
        <v>0</v>
      </c>
    </row>
    <row r="47" spans="1:6" ht="22.15" customHeight="1" x14ac:dyDescent="0.25">
      <c r="A47" s="13"/>
      <c r="B47" s="6"/>
      <c r="C47" s="6"/>
      <c r="D47" s="6"/>
      <c r="E47" s="7"/>
      <c r="F47" s="75">
        <f t="shared" si="1"/>
        <v>0</v>
      </c>
    </row>
    <row r="48" spans="1:6" ht="22.15" customHeight="1" x14ac:dyDescent="0.25">
      <c r="A48" s="13"/>
      <c r="B48" s="6"/>
      <c r="C48" s="6"/>
      <c r="D48" s="6"/>
      <c r="E48" s="7"/>
      <c r="F48" s="75">
        <f t="shared" si="1"/>
        <v>0</v>
      </c>
    </row>
    <row r="49" spans="1:6" ht="22.15" customHeight="1" x14ac:dyDescent="0.25">
      <c r="A49" s="13"/>
      <c r="B49" s="6"/>
      <c r="C49" s="6"/>
      <c r="D49" s="6"/>
      <c r="E49" s="7"/>
      <c r="F49" s="75">
        <f t="shared" si="1"/>
        <v>0</v>
      </c>
    </row>
    <row r="50" spans="1:6" ht="22.15" customHeight="1" x14ac:dyDescent="0.25">
      <c r="A50" s="13"/>
      <c r="B50" s="6"/>
      <c r="C50" s="6"/>
      <c r="D50" s="6"/>
      <c r="E50" s="7"/>
      <c r="F50" s="75">
        <f t="shared" si="1"/>
        <v>0</v>
      </c>
    </row>
    <row r="51" spans="1:6" ht="22.15" customHeight="1" x14ac:dyDescent="0.25">
      <c r="A51" s="13"/>
      <c r="B51" s="6"/>
      <c r="C51" s="6"/>
      <c r="D51" s="6"/>
      <c r="E51" s="7"/>
      <c r="F51" s="75">
        <f t="shared" si="1"/>
        <v>0</v>
      </c>
    </row>
    <row r="52" spans="1:6" ht="22.15" customHeight="1" x14ac:dyDescent="0.25">
      <c r="A52" s="13"/>
      <c r="B52" s="6"/>
      <c r="C52" s="6"/>
      <c r="D52" s="6"/>
      <c r="E52" s="7"/>
      <c r="F52" s="75">
        <f t="shared" si="1"/>
        <v>0</v>
      </c>
    </row>
    <row r="53" spans="1:6" ht="22.15" customHeight="1" x14ac:dyDescent="0.25">
      <c r="A53" s="13"/>
      <c r="B53" s="6"/>
      <c r="C53" s="6"/>
      <c r="D53" s="6"/>
      <c r="E53" s="7"/>
      <c r="F53" s="75">
        <f t="shared" si="1"/>
        <v>0</v>
      </c>
    </row>
    <row r="54" spans="1:6" ht="22.15" customHeight="1" x14ac:dyDescent="0.25">
      <c r="A54" s="13"/>
      <c r="B54" s="6"/>
      <c r="C54" s="6"/>
      <c r="D54" s="6"/>
      <c r="E54" s="7"/>
      <c r="F54" s="75">
        <f t="shared" si="1"/>
        <v>0</v>
      </c>
    </row>
    <row r="55" spans="1:6" ht="22.15" customHeight="1" x14ac:dyDescent="0.25">
      <c r="A55" s="13"/>
      <c r="B55" s="6"/>
      <c r="C55" s="6"/>
      <c r="D55" s="6"/>
      <c r="E55" s="7"/>
      <c r="F55" s="75">
        <f t="shared" si="1"/>
        <v>0</v>
      </c>
    </row>
    <row r="56" spans="1:6" ht="22.15" customHeight="1" x14ac:dyDescent="0.25">
      <c r="A56" s="13"/>
      <c r="B56" s="6"/>
      <c r="C56" s="6"/>
      <c r="D56" s="6"/>
      <c r="E56" s="7"/>
      <c r="F56" s="75">
        <f t="shared" si="1"/>
        <v>0</v>
      </c>
    </row>
    <row r="57" spans="1:6" ht="22.15" customHeight="1" x14ac:dyDescent="0.25">
      <c r="A57" s="13"/>
      <c r="B57" s="6"/>
      <c r="C57" s="6"/>
      <c r="D57" s="6"/>
      <c r="E57" s="7"/>
      <c r="F57" s="75">
        <f t="shared" si="1"/>
        <v>0</v>
      </c>
    </row>
    <row r="58" spans="1:6" ht="22.15" customHeight="1" x14ac:dyDescent="0.25">
      <c r="A58" s="13"/>
      <c r="B58" s="6"/>
      <c r="C58" s="6"/>
      <c r="D58" s="6"/>
      <c r="E58" s="7"/>
      <c r="F58" s="75">
        <f t="shared" si="1"/>
        <v>0</v>
      </c>
    </row>
    <row r="59" spans="1:6" ht="22.15" customHeight="1" x14ac:dyDescent="0.25">
      <c r="A59" s="13"/>
      <c r="B59" s="6"/>
      <c r="C59" s="6"/>
      <c r="D59" s="6"/>
      <c r="E59" s="7"/>
      <c r="F59" s="75">
        <f t="shared" si="1"/>
        <v>0</v>
      </c>
    </row>
    <row r="60" spans="1:6" ht="22.15" customHeight="1" x14ac:dyDescent="0.25">
      <c r="A60" s="13"/>
      <c r="B60" s="6"/>
      <c r="C60" s="6"/>
      <c r="D60" s="6"/>
      <c r="E60" s="7"/>
      <c r="F60" s="75">
        <f t="shared" si="1"/>
        <v>0</v>
      </c>
    </row>
    <row r="61" spans="1:6" ht="22.15" customHeight="1" x14ac:dyDescent="0.25">
      <c r="A61" s="13"/>
      <c r="B61" s="6"/>
      <c r="C61" s="6"/>
      <c r="D61" s="6"/>
      <c r="E61" s="7"/>
      <c r="F61" s="75">
        <f t="shared" si="1"/>
        <v>0</v>
      </c>
    </row>
    <row r="62" spans="1:6" ht="22.15" customHeight="1" x14ac:dyDescent="0.25">
      <c r="A62" s="13"/>
      <c r="B62" s="6"/>
      <c r="C62" s="6"/>
      <c r="D62" s="6"/>
      <c r="E62" s="7"/>
      <c r="F62" s="75">
        <f t="shared" si="1"/>
        <v>0</v>
      </c>
    </row>
    <row r="63" spans="1:6" ht="22.15" customHeight="1" x14ac:dyDescent="0.25">
      <c r="A63" s="13"/>
      <c r="B63" s="6"/>
      <c r="C63" s="6"/>
      <c r="D63" s="6"/>
      <c r="E63" s="7"/>
      <c r="F63" s="75">
        <f t="shared" si="1"/>
        <v>0</v>
      </c>
    </row>
    <row r="64" spans="1:6" ht="22.15" customHeight="1" x14ac:dyDescent="0.25">
      <c r="A64" s="13"/>
      <c r="B64" s="6"/>
      <c r="C64" s="6"/>
      <c r="D64" s="6"/>
      <c r="E64" s="7"/>
      <c r="F64" s="75">
        <f t="shared" si="1"/>
        <v>0</v>
      </c>
    </row>
    <row r="65" spans="1:6" ht="22.15" customHeight="1" x14ac:dyDescent="0.25">
      <c r="A65" s="13"/>
      <c r="B65" s="6"/>
      <c r="C65" s="6"/>
      <c r="D65" s="6"/>
      <c r="E65" s="7"/>
      <c r="F65" s="75">
        <f t="shared" si="1"/>
        <v>0</v>
      </c>
    </row>
    <row r="66" spans="1:6" ht="22.15" customHeight="1" x14ac:dyDescent="0.25">
      <c r="A66" s="13"/>
      <c r="B66" s="6"/>
      <c r="C66" s="6"/>
      <c r="D66" s="6"/>
      <c r="E66" s="7"/>
      <c r="F66" s="75">
        <f t="shared" si="1"/>
        <v>0</v>
      </c>
    </row>
    <row r="67" spans="1:6" ht="22.15" customHeight="1" x14ac:dyDescent="0.25">
      <c r="A67" s="13"/>
      <c r="B67" s="6"/>
      <c r="C67" s="6"/>
      <c r="D67" s="6"/>
      <c r="E67" s="7"/>
      <c r="F67" s="75">
        <f t="shared" si="1"/>
        <v>0</v>
      </c>
    </row>
    <row r="68" spans="1:6" ht="22.15" customHeight="1" x14ac:dyDescent="0.25">
      <c r="A68" s="13"/>
      <c r="B68" s="6"/>
      <c r="C68" s="6"/>
      <c r="D68" s="6"/>
      <c r="E68" s="7"/>
      <c r="F68" s="75">
        <f t="shared" si="1"/>
        <v>0</v>
      </c>
    </row>
    <row r="69" spans="1:6" ht="22.15" customHeight="1" x14ac:dyDescent="0.25">
      <c r="A69" s="13"/>
      <c r="B69" s="6"/>
      <c r="C69" s="6"/>
      <c r="D69" s="6"/>
      <c r="E69" s="7"/>
      <c r="F69" s="75">
        <f t="shared" si="1"/>
        <v>0</v>
      </c>
    </row>
    <row r="70" spans="1:6" ht="22.15" customHeight="1" x14ac:dyDescent="0.25">
      <c r="A70" s="13"/>
      <c r="B70" s="6"/>
      <c r="C70" s="6"/>
      <c r="D70" s="6"/>
      <c r="E70" s="7"/>
      <c r="F70" s="75">
        <f t="shared" si="1"/>
        <v>0</v>
      </c>
    </row>
    <row r="71" spans="1:6" ht="22.15" customHeight="1" x14ac:dyDescent="0.25">
      <c r="A71" s="13"/>
      <c r="B71" s="6"/>
      <c r="C71" s="6"/>
      <c r="D71" s="6"/>
      <c r="E71" s="7"/>
      <c r="F71" s="75">
        <f t="shared" si="1"/>
        <v>0</v>
      </c>
    </row>
    <row r="72" spans="1:6" ht="22.15" customHeight="1" x14ac:dyDescent="0.25">
      <c r="A72" s="13"/>
      <c r="B72" s="6"/>
      <c r="C72" s="6"/>
      <c r="D72" s="6"/>
      <c r="E72" s="7"/>
      <c r="F72" s="75">
        <f t="shared" si="1"/>
        <v>0</v>
      </c>
    </row>
    <row r="73" spans="1:6" ht="22.15" customHeight="1" x14ac:dyDescent="0.25">
      <c r="A73" s="13"/>
      <c r="B73" s="6"/>
      <c r="C73" s="6"/>
      <c r="D73" s="6"/>
      <c r="E73" s="7"/>
      <c r="F73" s="75">
        <f t="shared" si="1"/>
        <v>0</v>
      </c>
    </row>
    <row r="74" spans="1:6" ht="22.15" customHeight="1" x14ac:dyDescent="0.25">
      <c r="A74" s="13"/>
      <c r="B74" s="6"/>
      <c r="C74" s="6"/>
      <c r="D74" s="6"/>
      <c r="E74" s="7"/>
      <c r="F74" s="75">
        <f t="shared" si="1"/>
        <v>0</v>
      </c>
    </row>
    <row r="75" spans="1:6" ht="22.15" customHeight="1" x14ac:dyDescent="0.25">
      <c r="A75" s="13"/>
      <c r="B75" s="6"/>
      <c r="C75" s="6"/>
      <c r="D75" s="6"/>
      <c r="E75" s="7"/>
      <c r="F75" s="75">
        <f t="shared" si="1"/>
        <v>0</v>
      </c>
    </row>
    <row r="76" spans="1:6" ht="22.15" customHeight="1" x14ac:dyDescent="0.25">
      <c r="A76" s="13"/>
      <c r="B76" s="6"/>
      <c r="C76" s="6"/>
      <c r="D76" s="6"/>
      <c r="E76" s="7"/>
      <c r="F76" s="75">
        <f t="shared" si="1"/>
        <v>0</v>
      </c>
    </row>
    <row r="77" spans="1:6" ht="22.15" customHeight="1" x14ac:dyDescent="0.25">
      <c r="A77" s="13"/>
      <c r="B77" s="6"/>
      <c r="C77" s="6"/>
      <c r="D77" s="6"/>
      <c r="E77" s="7"/>
      <c r="F77" s="75">
        <f t="shared" si="1"/>
        <v>0</v>
      </c>
    </row>
    <row r="78" spans="1:6" ht="22.15" customHeight="1" x14ac:dyDescent="0.25">
      <c r="A78" s="13"/>
      <c r="B78" s="6"/>
      <c r="C78" s="6"/>
      <c r="D78" s="6"/>
      <c r="E78" s="7"/>
      <c r="F78" s="75">
        <f t="shared" si="1"/>
        <v>0</v>
      </c>
    </row>
    <row r="79" spans="1:6" ht="22.15" customHeight="1" x14ac:dyDescent="0.25">
      <c r="A79" s="13"/>
      <c r="B79" s="6"/>
      <c r="C79" s="6"/>
      <c r="D79" s="6"/>
      <c r="E79" s="7"/>
      <c r="F79" s="75">
        <f t="shared" si="1"/>
        <v>0</v>
      </c>
    </row>
    <row r="80" spans="1:6" ht="22.15" customHeight="1" x14ac:dyDescent="0.25">
      <c r="A80" s="13"/>
      <c r="B80" s="6"/>
      <c r="C80" s="6"/>
      <c r="D80" s="6"/>
      <c r="E80" s="7"/>
      <c r="F80" s="75">
        <f t="shared" si="1"/>
        <v>0</v>
      </c>
    </row>
    <row r="81" spans="1:6" ht="22.15" customHeight="1" x14ac:dyDescent="0.25">
      <c r="A81" s="13"/>
      <c r="B81" s="6"/>
      <c r="C81" s="6"/>
      <c r="D81" s="6"/>
      <c r="E81" s="7"/>
      <c r="F81" s="75">
        <f t="shared" si="1"/>
        <v>0</v>
      </c>
    </row>
    <row r="82" spans="1:6" ht="22.15" customHeight="1" x14ac:dyDescent="0.25">
      <c r="A82" s="13"/>
      <c r="B82" s="6"/>
      <c r="C82" s="6"/>
      <c r="D82" s="6"/>
      <c r="E82" s="7"/>
      <c r="F82" s="75">
        <f t="shared" si="1"/>
        <v>0</v>
      </c>
    </row>
    <row r="83" spans="1:6" ht="22.15" customHeight="1" x14ac:dyDescent="0.25">
      <c r="A83" s="13"/>
      <c r="B83" s="6"/>
      <c r="C83" s="6"/>
      <c r="D83" s="6"/>
      <c r="E83" s="7"/>
      <c r="F83" s="75">
        <f t="shared" si="1"/>
        <v>0</v>
      </c>
    </row>
    <row r="84" spans="1:6" ht="22.15" customHeight="1" x14ac:dyDescent="0.25">
      <c r="A84" s="13"/>
      <c r="B84" s="6"/>
      <c r="C84" s="6"/>
      <c r="D84" s="6"/>
      <c r="E84" s="7"/>
      <c r="F84" s="75">
        <f t="shared" si="1"/>
        <v>0</v>
      </c>
    </row>
    <row r="85" spans="1:6" ht="22.15" customHeight="1" x14ac:dyDescent="0.25">
      <c r="A85" s="13"/>
      <c r="B85" s="6"/>
      <c r="C85" s="6"/>
      <c r="D85" s="6"/>
      <c r="E85" s="7"/>
      <c r="F85" s="75">
        <f t="shared" si="1"/>
        <v>0</v>
      </c>
    </row>
    <row r="86" spans="1:6" ht="22.15" customHeight="1" x14ac:dyDescent="0.25">
      <c r="A86" s="13"/>
      <c r="B86" s="6"/>
      <c r="C86" s="6"/>
      <c r="D86" s="6"/>
      <c r="E86" s="7"/>
      <c r="F86" s="75">
        <f t="shared" si="1"/>
        <v>0</v>
      </c>
    </row>
    <row r="87" spans="1:6" ht="22.15" customHeight="1" x14ac:dyDescent="0.25">
      <c r="A87" s="13"/>
      <c r="B87" s="6"/>
      <c r="C87" s="6"/>
      <c r="D87" s="6"/>
      <c r="E87" s="7"/>
      <c r="F87" s="75">
        <f t="shared" si="1"/>
        <v>0</v>
      </c>
    </row>
    <row r="88" spans="1:6" ht="22.15" customHeight="1" x14ac:dyDescent="0.25">
      <c r="A88" s="13"/>
      <c r="B88" s="6"/>
      <c r="C88" s="6"/>
      <c r="D88" s="6"/>
      <c r="E88" s="7"/>
      <c r="F88" s="75">
        <f t="shared" si="1"/>
        <v>0</v>
      </c>
    </row>
    <row r="89" spans="1:6" ht="22.15" customHeight="1" x14ac:dyDescent="0.25">
      <c r="A89" s="13"/>
      <c r="B89" s="6"/>
      <c r="C89" s="6"/>
      <c r="D89" s="6"/>
      <c r="E89" s="7"/>
      <c r="F89" s="75">
        <f t="shared" si="1"/>
        <v>0</v>
      </c>
    </row>
    <row r="90" spans="1:6" ht="22.15" customHeight="1" x14ac:dyDescent="0.25">
      <c r="A90" s="13"/>
      <c r="B90" s="6"/>
      <c r="C90" s="6"/>
      <c r="D90" s="6"/>
      <c r="E90" s="7"/>
      <c r="F90" s="75">
        <f t="shared" si="1"/>
        <v>0</v>
      </c>
    </row>
    <row r="91" spans="1:6" ht="22.15" customHeight="1" x14ac:dyDescent="0.25">
      <c r="A91" s="13"/>
      <c r="B91" s="6"/>
      <c r="C91" s="6"/>
      <c r="D91" s="6"/>
      <c r="E91" s="7"/>
      <c r="F91" s="75">
        <f t="shared" si="1"/>
        <v>0</v>
      </c>
    </row>
    <row r="92" spans="1:6" ht="22.15" customHeight="1" x14ac:dyDescent="0.25">
      <c r="A92" s="13"/>
      <c r="B92" s="6"/>
      <c r="C92" s="6"/>
      <c r="D92" s="6"/>
      <c r="E92" s="7"/>
      <c r="F92" s="75">
        <f t="shared" si="1"/>
        <v>0</v>
      </c>
    </row>
    <row r="93" spans="1:6" ht="22.15" customHeight="1" x14ac:dyDescent="0.25">
      <c r="A93" s="13"/>
      <c r="B93" s="6"/>
      <c r="C93" s="6"/>
      <c r="D93" s="6"/>
      <c r="E93" s="7"/>
      <c r="F93" s="75">
        <f t="shared" si="1"/>
        <v>0</v>
      </c>
    </row>
    <row r="94" spans="1:6" ht="22.15" customHeight="1" x14ac:dyDescent="0.25">
      <c r="A94" s="13"/>
      <c r="B94" s="6"/>
      <c r="C94" s="6"/>
      <c r="D94" s="6"/>
      <c r="E94" s="7"/>
      <c r="F94" s="75">
        <f t="shared" si="1"/>
        <v>0</v>
      </c>
    </row>
    <row r="95" spans="1:6" ht="22.15" customHeight="1" x14ac:dyDescent="0.25">
      <c r="A95" s="13"/>
      <c r="B95" s="6"/>
      <c r="C95" s="6"/>
      <c r="D95" s="6"/>
      <c r="E95" s="7"/>
      <c r="F95" s="75">
        <f t="shared" si="1"/>
        <v>0</v>
      </c>
    </row>
    <row r="96" spans="1:6" ht="22.15" customHeight="1" x14ac:dyDescent="0.25">
      <c r="A96" s="13"/>
      <c r="B96" s="6"/>
      <c r="C96" s="6"/>
      <c r="D96" s="6"/>
      <c r="E96" s="7"/>
      <c r="F96" s="75">
        <f t="shared" si="1"/>
        <v>0</v>
      </c>
    </row>
    <row r="97" spans="1:6" ht="22.15" customHeight="1" x14ac:dyDescent="0.25">
      <c r="A97" s="13"/>
      <c r="B97" s="6"/>
      <c r="C97" s="6"/>
      <c r="D97" s="6"/>
      <c r="E97" s="7"/>
      <c r="F97" s="75">
        <f t="shared" si="1"/>
        <v>0</v>
      </c>
    </row>
    <row r="98" spans="1:6" ht="22.15" customHeight="1" x14ac:dyDescent="0.25">
      <c r="A98" s="13"/>
      <c r="B98" s="6"/>
      <c r="C98" s="6"/>
      <c r="D98" s="6"/>
      <c r="E98" s="7"/>
      <c r="F98" s="75">
        <f t="shared" si="1"/>
        <v>0</v>
      </c>
    </row>
    <row r="99" spans="1:6" ht="22.15" customHeight="1" x14ac:dyDescent="0.25">
      <c r="A99" s="13"/>
      <c r="B99" s="6"/>
      <c r="C99" s="6"/>
      <c r="D99" s="6"/>
      <c r="E99" s="7"/>
      <c r="F99" s="75">
        <f t="shared" si="1"/>
        <v>0</v>
      </c>
    </row>
    <row r="100" spans="1:6" ht="22.15" customHeight="1" x14ac:dyDescent="0.25">
      <c r="A100" s="13"/>
      <c r="B100" s="6"/>
      <c r="C100" s="6"/>
      <c r="D100" s="6"/>
      <c r="E100" s="7"/>
      <c r="F100" s="75">
        <f t="shared" si="1"/>
        <v>0</v>
      </c>
    </row>
    <row r="101" spans="1:6" ht="22.15" customHeight="1" x14ac:dyDescent="0.25">
      <c r="A101" s="13"/>
      <c r="B101" s="6"/>
      <c r="C101" s="6"/>
      <c r="D101" s="6"/>
      <c r="E101" s="7"/>
      <c r="F101" s="75">
        <f t="shared" ref="F101:F106" si="2">ROUND(E101*15/100,2)</f>
        <v>0</v>
      </c>
    </row>
    <row r="102" spans="1:6" ht="22.15" customHeight="1" x14ac:dyDescent="0.25">
      <c r="A102" s="13"/>
      <c r="B102" s="6"/>
      <c r="C102" s="6"/>
      <c r="D102" s="6"/>
      <c r="E102" s="7"/>
      <c r="F102" s="75">
        <f t="shared" si="2"/>
        <v>0</v>
      </c>
    </row>
    <row r="103" spans="1:6" ht="22.15" customHeight="1" x14ac:dyDescent="0.25">
      <c r="A103" s="13"/>
      <c r="B103" s="6"/>
      <c r="C103" s="6"/>
      <c r="D103" s="6"/>
      <c r="E103" s="7"/>
      <c r="F103" s="75">
        <f t="shared" si="2"/>
        <v>0</v>
      </c>
    </row>
    <row r="104" spans="1:6" ht="22.15" customHeight="1" x14ac:dyDescent="0.25">
      <c r="A104" s="13"/>
      <c r="B104" s="6"/>
      <c r="C104" s="6"/>
      <c r="D104" s="6"/>
      <c r="E104" s="7"/>
      <c r="F104" s="75">
        <f t="shared" si="2"/>
        <v>0</v>
      </c>
    </row>
    <row r="105" spans="1:6" ht="22.15" customHeight="1" x14ac:dyDescent="0.25">
      <c r="A105" s="13"/>
      <c r="B105" s="6"/>
      <c r="C105" s="6"/>
      <c r="D105" s="6"/>
      <c r="E105" s="7"/>
      <c r="F105" s="75">
        <f t="shared" si="2"/>
        <v>0</v>
      </c>
    </row>
    <row r="106" spans="1:6" ht="22.15" customHeight="1" x14ac:dyDescent="0.25">
      <c r="A106" s="14"/>
      <c r="B106" s="18"/>
      <c r="C106" s="18"/>
      <c r="D106" s="18"/>
      <c r="E106" s="19"/>
      <c r="F106" s="76">
        <f t="shared" si="2"/>
        <v>0</v>
      </c>
    </row>
  </sheetData>
  <mergeCells count="7">
    <mergeCell ref="A2:F2"/>
    <mergeCell ref="E4:F4"/>
    <mergeCell ref="A1:F1"/>
    <mergeCell ref="A4:A5"/>
    <mergeCell ref="B4:B5"/>
    <mergeCell ref="C4:C5"/>
    <mergeCell ref="D4:D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</sheetPr>
  <dimension ref="A1:M108"/>
  <sheetViews>
    <sheetView topLeftCell="B1" zoomScaleNormal="100" workbookViewId="0">
      <selection activeCell="B7" activeCellId="18" sqref="I101:M108 G101:G108 B101:E108 I78:M100 G78:G100 I52:M77 G52:G77 I49:M51 G49:G51 B49:E100 I41:M48 G41:G48 B41:E48 I20:M40 G20:G40 I9:M19 G9:G19 B9:E40 B7:M8"/>
    </sheetView>
  </sheetViews>
  <sheetFormatPr baseColWidth="10" defaultColWidth="11.42578125" defaultRowHeight="15" x14ac:dyDescent="0.25"/>
  <cols>
    <col min="1" max="1" width="11.42578125" style="1" hidden="1" customWidth="1"/>
    <col min="2" max="2" width="11.42578125" style="1"/>
    <col min="3" max="4" width="29.28515625" style="1" customWidth="1"/>
    <col min="5" max="5" width="37.5703125" style="1" customWidth="1"/>
    <col min="6" max="6" width="22.42578125" style="1" customWidth="1"/>
    <col min="7" max="7" width="13.140625" style="61" customWidth="1"/>
    <col min="8" max="8" width="22.42578125" style="1" customWidth="1"/>
    <col min="9" max="9" width="13.140625" style="61" customWidth="1"/>
    <col min="10" max="10" width="11.7109375" style="1" hidden="1" customWidth="1"/>
    <col min="11" max="11" width="12.7109375" style="1" hidden="1" customWidth="1"/>
    <col min="12" max="12" width="16.42578125" style="1" customWidth="1"/>
    <col min="13" max="13" width="11.7109375" style="1" customWidth="1"/>
    <col min="14" max="16384" width="11.42578125" style="1"/>
  </cols>
  <sheetData>
    <row r="1" spans="1:13" ht="21.75" customHeight="1" x14ac:dyDescent="0.25"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ht="23.25" x14ac:dyDescent="0.25">
      <c r="B2" s="90" t="s">
        <v>56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ht="27.75" x14ac:dyDescent="0.25">
      <c r="B3" s="92" t="s">
        <v>57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spans="1:13" ht="20.25" x14ac:dyDescent="0.25">
      <c r="B4" s="93" t="s">
        <v>32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</row>
    <row r="5" spans="1:13" ht="21" x14ac:dyDescent="0.25">
      <c r="B5" s="96" t="s">
        <v>22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</row>
    <row r="6" spans="1:13" ht="18" x14ac:dyDescent="0.25"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</row>
    <row r="7" spans="1:13" ht="31.5" customHeight="1" x14ac:dyDescent="0.25">
      <c r="A7" s="87" t="s">
        <v>3</v>
      </c>
      <c r="B7" s="85" t="s">
        <v>54</v>
      </c>
      <c r="C7" s="94" t="s">
        <v>55</v>
      </c>
      <c r="D7" s="85" t="s">
        <v>40</v>
      </c>
      <c r="E7" s="85" t="s">
        <v>12</v>
      </c>
      <c r="F7" s="94" t="s">
        <v>1</v>
      </c>
      <c r="G7" s="94"/>
      <c r="H7" s="94" t="s">
        <v>2</v>
      </c>
      <c r="I7" s="94"/>
      <c r="J7" s="16" t="s">
        <v>6</v>
      </c>
      <c r="K7" s="16" t="s">
        <v>16</v>
      </c>
      <c r="L7" s="85" t="s">
        <v>20</v>
      </c>
      <c r="M7" s="85" t="s">
        <v>3</v>
      </c>
    </row>
    <row r="8" spans="1:13" ht="77.25" customHeight="1" x14ac:dyDescent="0.25">
      <c r="A8" s="88"/>
      <c r="B8" s="89"/>
      <c r="C8" s="95"/>
      <c r="D8" s="89"/>
      <c r="E8" s="89"/>
      <c r="F8" s="58" t="s">
        <v>60</v>
      </c>
      <c r="G8" s="58" t="s">
        <v>4</v>
      </c>
      <c r="H8" s="58" t="s">
        <v>61</v>
      </c>
      <c r="I8" s="58" t="s">
        <v>5</v>
      </c>
      <c r="J8" s="59">
        <f>MAX($J$9:$J$108)</f>
        <v>0</v>
      </c>
      <c r="K8" s="58" t="s">
        <v>35</v>
      </c>
      <c r="L8" s="89"/>
      <c r="M8" s="89"/>
    </row>
    <row r="9" spans="1:13" ht="22.5" customHeight="1" x14ac:dyDescent="0.25">
      <c r="A9" s="60">
        <f>M9</f>
        <v>0</v>
      </c>
      <c r="B9" s="61">
        <f>'Équipes 1er cycle'!A7</f>
        <v>0</v>
      </c>
      <c r="C9" s="1" t="e">
        <f>VLOOKUP($B9,'Équipes 1er cycle'!$A$7:$F$106,2,FALSE)</f>
        <v>#N/A</v>
      </c>
      <c r="D9" s="1" t="e">
        <f>VLOOKUP($B9,'Équipes 1er cycle'!$A$7:$F$106,3,FALSE)</f>
        <v>#N/A</v>
      </c>
      <c r="E9" s="62" t="e">
        <f>VLOOKUP($B9,'Équipes 1er cycle'!$A$7:$F$106,4,FALSE)</f>
        <v>#N/A</v>
      </c>
      <c r="F9" s="7"/>
      <c r="G9" s="63">
        <f>IF(F9="X",0,IF(F9="",0,F9))</f>
        <v>0</v>
      </c>
      <c r="H9" s="7"/>
      <c r="I9" s="63">
        <f>IF(H9="X",0,IF(H9="",0,H9))</f>
        <v>0</v>
      </c>
      <c r="J9" s="60">
        <f t="shared" ref="J9:J40" si="0">$G9+$I9</f>
        <v>0</v>
      </c>
      <c r="K9" s="64" t="e">
        <f>VLOOKUP($B9,'Équipes 1er cycle'!$A$7:$F$106,6,FALSE)</f>
        <v>#N/A</v>
      </c>
      <c r="L9" s="8"/>
      <c r="M9" s="64">
        <f>IFERROR((85*$J9/J8+$K9)+IF(L9="",0,1/L9/1000),0)</f>
        <v>0</v>
      </c>
    </row>
    <row r="10" spans="1:13" ht="22.5" customHeight="1" x14ac:dyDescent="0.25">
      <c r="A10" s="60">
        <f t="shared" ref="A10:A38" si="1">M10</f>
        <v>0</v>
      </c>
      <c r="B10" s="61">
        <f>'Équipes 1er cycle'!A8</f>
        <v>0</v>
      </c>
      <c r="C10" s="1" t="e">
        <f>VLOOKUP($B10,'Équipes 1er cycle'!$A$7:$F$106,2,FALSE)</f>
        <v>#N/A</v>
      </c>
      <c r="D10" s="1" t="e">
        <f>VLOOKUP($B10,'Équipes 1er cycle'!$A$7:$F$106,3,FALSE)</f>
        <v>#N/A</v>
      </c>
      <c r="E10" s="62" t="e">
        <f>VLOOKUP($B10,'Équipes 1er cycle'!$A$7:$F$106,4,FALSE)</f>
        <v>#N/A</v>
      </c>
      <c r="F10" s="7"/>
      <c r="G10" s="63">
        <f t="shared" ref="G10:G73" si="2">IF(F10="X",0,IF(F10="",0,F10))</f>
        <v>0</v>
      </c>
      <c r="H10" s="7"/>
      <c r="I10" s="63">
        <f t="shared" ref="I10:I73" si="3">IF(H10="X",0,IF(H10="",0,H10))</f>
        <v>0</v>
      </c>
      <c r="J10" s="60">
        <f t="shared" si="0"/>
        <v>0</v>
      </c>
      <c r="K10" s="64" t="e">
        <f>VLOOKUP($B10,'Équipes 1er cycle'!$A$7:$F$106,6,FALSE)</f>
        <v>#N/A</v>
      </c>
      <c r="L10" s="8"/>
      <c r="M10" s="64">
        <f>IFERROR((85*$J10/J8+$K10)+IF(L10="",0,1/L10/1000),0)</f>
        <v>0</v>
      </c>
    </row>
    <row r="11" spans="1:13" ht="22.5" customHeight="1" x14ac:dyDescent="0.25">
      <c r="A11" s="60">
        <f t="shared" si="1"/>
        <v>0</v>
      </c>
      <c r="B11" s="61">
        <f>'Équipes 1er cycle'!A9</f>
        <v>0</v>
      </c>
      <c r="C11" s="1" t="e">
        <f>VLOOKUP($B11,'Équipes 1er cycle'!$A$7:$F$106,2,FALSE)</f>
        <v>#N/A</v>
      </c>
      <c r="D11" s="1" t="e">
        <f>VLOOKUP($B11,'Équipes 1er cycle'!$A$7:$F$106,3,FALSE)</f>
        <v>#N/A</v>
      </c>
      <c r="E11" s="62" t="e">
        <f>VLOOKUP($B11,'Équipes 1er cycle'!$A$7:$F$106,4,FALSE)</f>
        <v>#N/A</v>
      </c>
      <c r="F11" s="7"/>
      <c r="G11" s="63">
        <f t="shared" si="2"/>
        <v>0</v>
      </c>
      <c r="H11" s="7"/>
      <c r="I11" s="63">
        <f t="shared" si="3"/>
        <v>0</v>
      </c>
      <c r="J11" s="60">
        <f t="shared" si="0"/>
        <v>0</v>
      </c>
      <c r="K11" s="64" t="e">
        <f>VLOOKUP($B11,'Équipes 1er cycle'!$A$7:$F$106,6,FALSE)</f>
        <v>#N/A</v>
      </c>
      <c r="L11" s="8"/>
      <c r="M11" s="64">
        <f>IFERROR((85*$J11/J8+$K11)+IF(L11="",0,1/L11/1000),0)</f>
        <v>0</v>
      </c>
    </row>
    <row r="12" spans="1:13" ht="22.5" customHeight="1" x14ac:dyDescent="0.25">
      <c r="A12" s="60">
        <f t="shared" si="1"/>
        <v>0</v>
      </c>
      <c r="B12" s="61">
        <f>'Équipes 1er cycle'!A10</f>
        <v>0</v>
      </c>
      <c r="C12" s="1" t="e">
        <f>VLOOKUP($B12,'Équipes 1er cycle'!$A$7:$F$106,2,FALSE)</f>
        <v>#N/A</v>
      </c>
      <c r="D12" s="1" t="e">
        <f>VLOOKUP($B12,'Équipes 1er cycle'!$A$7:$F$106,3,FALSE)</f>
        <v>#N/A</v>
      </c>
      <c r="E12" s="62" t="e">
        <f>VLOOKUP($B12,'Équipes 1er cycle'!$A$7:$F$106,4,FALSE)</f>
        <v>#N/A</v>
      </c>
      <c r="F12" s="7"/>
      <c r="G12" s="63">
        <f t="shared" si="2"/>
        <v>0</v>
      </c>
      <c r="H12" s="7"/>
      <c r="I12" s="63">
        <f t="shared" si="3"/>
        <v>0</v>
      </c>
      <c r="J12" s="60">
        <f t="shared" si="0"/>
        <v>0</v>
      </c>
      <c r="K12" s="64" t="e">
        <f>VLOOKUP($B12,'Équipes 1er cycle'!$A$7:$F$106,6,FALSE)</f>
        <v>#N/A</v>
      </c>
      <c r="L12" s="8"/>
      <c r="M12" s="64">
        <f>IFERROR((85*$J12/J8+$K12)+IF(L12="",0,1/L12/1000),0)</f>
        <v>0</v>
      </c>
    </row>
    <row r="13" spans="1:13" ht="22.5" customHeight="1" x14ac:dyDescent="0.25">
      <c r="A13" s="60">
        <f t="shared" si="1"/>
        <v>0</v>
      </c>
      <c r="B13" s="61">
        <f>'Équipes 1er cycle'!A11</f>
        <v>0</v>
      </c>
      <c r="C13" s="1" t="e">
        <f>VLOOKUP($B13,'Équipes 1er cycle'!$A$7:$F$106,2,FALSE)</f>
        <v>#N/A</v>
      </c>
      <c r="D13" s="1" t="e">
        <f>VLOOKUP($B13,'Équipes 1er cycle'!$A$7:$F$106,3,FALSE)</f>
        <v>#N/A</v>
      </c>
      <c r="E13" s="62" t="e">
        <f>VLOOKUP($B13,'Équipes 1er cycle'!$A$7:$F$106,4,FALSE)</f>
        <v>#N/A</v>
      </c>
      <c r="F13" s="7"/>
      <c r="G13" s="63">
        <f t="shared" si="2"/>
        <v>0</v>
      </c>
      <c r="H13" s="7"/>
      <c r="I13" s="63">
        <f t="shared" si="3"/>
        <v>0</v>
      </c>
      <c r="J13" s="60">
        <f t="shared" si="0"/>
        <v>0</v>
      </c>
      <c r="K13" s="64" t="e">
        <f>VLOOKUP($B13,'Équipes 1er cycle'!$A$7:$F$106,6,FALSE)</f>
        <v>#N/A</v>
      </c>
      <c r="L13" s="8"/>
      <c r="M13" s="64">
        <f>IFERROR((85*$J13/J8+$K13)+IF(L13="",0,1/L13/1000),0)</f>
        <v>0</v>
      </c>
    </row>
    <row r="14" spans="1:13" ht="22.5" customHeight="1" x14ac:dyDescent="0.25">
      <c r="A14" s="60">
        <f t="shared" si="1"/>
        <v>0</v>
      </c>
      <c r="B14" s="61">
        <f>'Équipes 1er cycle'!A12</f>
        <v>0</v>
      </c>
      <c r="C14" s="1" t="e">
        <f>VLOOKUP($B14,'Équipes 1er cycle'!$A$7:$F$106,2,FALSE)</f>
        <v>#N/A</v>
      </c>
      <c r="D14" s="1" t="e">
        <f>VLOOKUP($B14,'Équipes 1er cycle'!$A$7:$F$106,3,FALSE)</f>
        <v>#N/A</v>
      </c>
      <c r="E14" s="62" t="e">
        <f>VLOOKUP($B14,'Équipes 1er cycle'!$A$7:$F$106,4,FALSE)</f>
        <v>#N/A</v>
      </c>
      <c r="F14" s="7"/>
      <c r="G14" s="63">
        <f t="shared" si="2"/>
        <v>0</v>
      </c>
      <c r="H14" s="7"/>
      <c r="I14" s="63">
        <f t="shared" si="3"/>
        <v>0</v>
      </c>
      <c r="J14" s="60">
        <f t="shared" si="0"/>
        <v>0</v>
      </c>
      <c r="K14" s="64" t="e">
        <f>VLOOKUP($B14,'Équipes 1er cycle'!$A$7:$F$106,6,FALSE)</f>
        <v>#N/A</v>
      </c>
      <c r="L14" s="8"/>
      <c r="M14" s="64">
        <f>IFERROR((85*$J14/J8+$K14)+IF(L14="",0,1/L14/1000),0)</f>
        <v>0</v>
      </c>
    </row>
    <row r="15" spans="1:13" ht="22.5" customHeight="1" x14ac:dyDescent="0.25">
      <c r="A15" s="60">
        <f t="shared" si="1"/>
        <v>0</v>
      </c>
      <c r="B15" s="61">
        <f>'Équipes 1er cycle'!A13</f>
        <v>0</v>
      </c>
      <c r="C15" s="1" t="e">
        <f>VLOOKUP($B15,'Équipes 1er cycle'!$A$7:$F$106,2,FALSE)</f>
        <v>#N/A</v>
      </c>
      <c r="D15" s="1" t="e">
        <f>VLOOKUP($B15,'Équipes 1er cycle'!$A$7:$F$106,3,FALSE)</f>
        <v>#N/A</v>
      </c>
      <c r="E15" s="62" t="e">
        <f>VLOOKUP($B15,'Équipes 1er cycle'!$A$7:$F$106,4,FALSE)</f>
        <v>#N/A</v>
      </c>
      <c r="F15" s="7"/>
      <c r="G15" s="63">
        <f t="shared" si="2"/>
        <v>0</v>
      </c>
      <c r="H15" s="7"/>
      <c r="I15" s="63">
        <f t="shared" si="3"/>
        <v>0</v>
      </c>
      <c r="J15" s="60">
        <f t="shared" si="0"/>
        <v>0</v>
      </c>
      <c r="K15" s="64" t="e">
        <f>VLOOKUP($B15,'Équipes 1er cycle'!$A$7:$F$106,6,FALSE)</f>
        <v>#N/A</v>
      </c>
      <c r="L15" s="8"/>
      <c r="M15" s="64">
        <f>IFERROR((85*$J15/J8+$K15)+IF(L15="",0,1/L15/1000),0)</f>
        <v>0</v>
      </c>
    </row>
    <row r="16" spans="1:13" ht="22.5" customHeight="1" x14ac:dyDescent="0.25">
      <c r="A16" s="60">
        <f t="shared" si="1"/>
        <v>0</v>
      </c>
      <c r="B16" s="61">
        <f>'Équipes 1er cycle'!A14</f>
        <v>0</v>
      </c>
      <c r="C16" s="1" t="e">
        <f>VLOOKUP($B16,'Équipes 1er cycle'!$A$7:$F$106,2,FALSE)</f>
        <v>#N/A</v>
      </c>
      <c r="D16" s="1" t="e">
        <f>VLOOKUP($B16,'Équipes 1er cycle'!$A$7:$F$106,3,FALSE)</f>
        <v>#N/A</v>
      </c>
      <c r="E16" s="62" t="e">
        <f>VLOOKUP($B16,'Équipes 1er cycle'!$A$7:$F$106,4,FALSE)</f>
        <v>#N/A</v>
      </c>
      <c r="F16" s="7"/>
      <c r="G16" s="63">
        <f t="shared" si="2"/>
        <v>0</v>
      </c>
      <c r="H16" s="7"/>
      <c r="I16" s="63">
        <f t="shared" si="3"/>
        <v>0</v>
      </c>
      <c r="J16" s="60">
        <f t="shared" si="0"/>
        <v>0</v>
      </c>
      <c r="K16" s="64" t="e">
        <f>VLOOKUP($B16,'Équipes 1er cycle'!$A$7:$F$106,6,FALSE)</f>
        <v>#N/A</v>
      </c>
      <c r="L16" s="8"/>
      <c r="M16" s="64">
        <f>IFERROR((85*$J16/J8+$K16)+IF(L16="",0,1/L16/1000),0)</f>
        <v>0</v>
      </c>
    </row>
    <row r="17" spans="1:13" ht="22.5" customHeight="1" x14ac:dyDescent="0.25">
      <c r="A17" s="60">
        <f t="shared" si="1"/>
        <v>0</v>
      </c>
      <c r="B17" s="61">
        <f>'Équipes 1er cycle'!A15</f>
        <v>0</v>
      </c>
      <c r="C17" s="1" t="e">
        <f>VLOOKUP($B17,'Équipes 1er cycle'!$A$7:$F$106,2,FALSE)</f>
        <v>#N/A</v>
      </c>
      <c r="D17" s="1" t="e">
        <f>VLOOKUP($B17,'Équipes 1er cycle'!$A$7:$F$106,3,FALSE)</f>
        <v>#N/A</v>
      </c>
      <c r="E17" s="62" t="e">
        <f>VLOOKUP($B17,'Équipes 1er cycle'!$A$7:$F$106,4,FALSE)</f>
        <v>#N/A</v>
      </c>
      <c r="F17" s="7"/>
      <c r="G17" s="63">
        <f t="shared" si="2"/>
        <v>0</v>
      </c>
      <c r="H17" s="7"/>
      <c r="I17" s="63">
        <f t="shared" si="3"/>
        <v>0</v>
      </c>
      <c r="J17" s="60">
        <f t="shared" si="0"/>
        <v>0</v>
      </c>
      <c r="K17" s="64" t="e">
        <f>VLOOKUP($B17,'Équipes 1er cycle'!$A$7:$F$106,6,FALSE)</f>
        <v>#N/A</v>
      </c>
      <c r="L17" s="8"/>
      <c r="M17" s="64">
        <f>IFERROR((85*$J17/J8+$K17)+IF(L17="",0,1/L17/1000),0)</f>
        <v>0</v>
      </c>
    </row>
    <row r="18" spans="1:13" ht="22.5" customHeight="1" x14ac:dyDescent="0.25">
      <c r="A18" s="60">
        <f t="shared" si="1"/>
        <v>0</v>
      </c>
      <c r="B18" s="61">
        <f>'Équipes 1er cycle'!A16</f>
        <v>0</v>
      </c>
      <c r="C18" s="1" t="e">
        <f>VLOOKUP($B18,'Équipes 1er cycle'!$A$7:$F$106,2,FALSE)</f>
        <v>#N/A</v>
      </c>
      <c r="D18" s="1" t="e">
        <f>VLOOKUP($B18,'Équipes 1er cycle'!$A$7:$F$106,3,FALSE)</f>
        <v>#N/A</v>
      </c>
      <c r="E18" s="62" t="e">
        <f>VLOOKUP($B18,'Équipes 1er cycle'!$A$7:$F$106,4,FALSE)</f>
        <v>#N/A</v>
      </c>
      <c r="F18" s="7"/>
      <c r="G18" s="63">
        <f t="shared" si="2"/>
        <v>0</v>
      </c>
      <c r="H18" s="7"/>
      <c r="I18" s="63">
        <f t="shared" si="3"/>
        <v>0</v>
      </c>
      <c r="J18" s="60">
        <f t="shared" si="0"/>
        <v>0</v>
      </c>
      <c r="K18" s="64" t="e">
        <f>VLOOKUP($B18,'Équipes 1er cycle'!$A$7:$F$106,6,FALSE)</f>
        <v>#N/A</v>
      </c>
      <c r="L18" s="8"/>
      <c r="M18" s="64">
        <f>IFERROR((85*$J18/J8+$K18)+IF(L18="",0,1/L18/1000),0)</f>
        <v>0</v>
      </c>
    </row>
    <row r="19" spans="1:13" ht="22.5" customHeight="1" x14ac:dyDescent="0.25">
      <c r="A19" s="60">
        <f t="shared" si="1"/>
        <v>0</v>
      </c>
      <c r="B19" s="61">
        <f>'Équipes 1er cycle'!A17</f>
        <v>0</v>
      </c>
      <c r="C19" s="1" t="e">
        <f>VLOOKUP($B19,'Équipes 1er cycle'!$A$7:$F$106,2,FALSE)</f>
        <v>#N/A</v>
      </c>
      <c r="D19" s="1" t="e">
        <f>VLOOKUP($B19,'Équipes 1er cycle'!$A$7:$F$106,3,FALSE)</f>
        <v>#N/A</v>
      </c>
      <c r="E19" s="62" t="e">
        <f>VLOOKUP($B19,'Équipes 1er cycle'!$A$7:$F$106,4,FALSE)</f>
        <v>#N/A</v>
      </c>
      <c r="F19" s="7"/>
      <c r="G19" s="63">
        <f t="shared" si="2"/>
        <v>0</v>
      </c>
      <c r="H19" s="7"/>
      <c r="I19" s="63">
        <f t="shared" si="3"/>
        <v>0</v>
      </c>
      <c r="J19" s="60">
        <f t="shared" si="0"/>
        <v>0</v>
      </c>
      <c r="K19" s="64" t="e">
        <f>VLOOKUP($B19,'Équipes 1er cycle'!$A$7:$F$106,6,FALSE)</f>
        <v>#N/A</v>
      </c>
      <c r="L19" s="8"/>
      <c r="M19" s="64">
        <f>IFERROR((85*$J19/J8+$K19)+IF(L19="",0,1/L19/1000),0)</f>
        <v>0</v>
      </c>
    </row>
    <row r="20" spans="1:13" ht="22.5" customHeight="1" x14ac:dyDescent="0.25">
      <c r="A20" s="60">
        <f t="shared" si="1"/>
        <v>0</v>
      </c>
      <c r="B20" s="61">
        <f>'Équipes 1er cycle'!A18</f>
        <v>0</v>
      </c>
      <c r="C20" s="1" t="e">
        <f>VLOOKUP($B20,'Équipes 1er cycle'!$A$7:$F$106,2,FALSE)</f>
        <v>#N/A</v>
      </c>
      <c r="D20" s="1" t="e">
        <f>VLOOKUP($B20,'Équipes 1er cycle'!$A$7:$F$106,3,FALSE)</f>
        <v>#N/A</v>
      </c>
      <c r="E20" s="62" t="e">
        <f>VLOOKUP($B20,'Équipes 1er cycle'!$A$7:$F$106,4,FALSE)</f>
        <v>#N/A</v>
      </c>
      <c r="F20" s="7"/>
      <c r="G20" s="63">
        <f t="shared" si="2"/>
        <v>0</v>
      </c>
      <c r="H20" s="7"/>
      <c r="I20" s="63">
        <f t="shared" si="3"/>
        <v>0</v>
      </c>
      <c r="J20" s="60">
        <f t="shared" si="0"/>
        <v>0</v>
      </c>
      <c r="K20" s="64" t="e">
        <f>VLOOKUP($B20,'Équipes 1er cycle'!$A$7:$F$106,6,FALSE)</f>
        <v>#N/A</v>
      </c>
      <c r="L20" s="8"/>
      <c r="M20" s="64">
        <f>IFERROR((85*$J20/J8+$K20)+IF(L20="",0,1/L20/1000),0)</f>
        <v>0</v>
      </c>
    </row>
    <row r="21" spans="1:13" ht="22.5" customHeight="1" x14ac:dyDescent="0.25">
      <c r="A21" s="60">
        <f t="shared" si="1"/>
        <v>0</v>
      </c>
      <c r="B21" s="61">
        <f>'Équipes 1er cycle'!A19</f>
        <v>0</v>
      </c>
      <c r="C21" s="1" t="e">
        <f>VLOOKUP($B21,'Équipes 1er cycle'!$A$7:$F$106,2,FALSE)</f>
        <v>#N/A</v>
      </c>
      <c r="D21" s="1" t="e">
        <f>VLOOKUP($B21,'Équipes 1er cycle'!$A$7:$F$106,3,FALSE)</f>
        <v>#N/A</v>
      </c>
      <c r="E21" s="62" t="e">
        <f>VLOOKUP($B21,'Équipes 1er cycle'!$A$7:$F$106,4,FALSE)</f>
        <v>#N/A</v>
      </c>
      <c r="F21" s="7"/>
      <c r="G21" s="63">
        <f t="shared" si="2"/>
        <v>0</v>
      </c>
      <c r="H21" s="7"/>
      <c r="I21" s="63">
        <f t="shared" si="3"/>
        <v>0</v>
      </c>
      <c r="J21" s="60">
        <f t="shared" si="0"/>
        <v>0</v>
      </c>
      <c r="K21" s="64" t="e">
        <f>VLOOKUP($B21,'Équipes 1er cycle'!$A$7:$F$106,6,FALSE)</f>
        <v>#N/A</v>
      </c>
      <c r="L21" s="8"/>
      <c r="M21" s="64">
        <f>IFERROR((85*$J21/J8+$K21)+IF(L21="",0,1/L21/1000),0)</f>
        <v>0</v>
      </c>
    </row>
    <row r="22" spans="1:13" ht="22.5" customHeight="1" x14ac:dyDescent="0.25">
      <c r="A22" s="60">
        <f t="shared" si="1"/>
        <v>0</v>
      </c>
      <c r="B22" s="61">
        <f>'Équipes 1er cycle'!A20</f>
        <v>0</v>
      </c>
      <c r="C22" s="1" t="e">
        <f>VLOOKUP($B22,'Équipes 1er cycle'!$A$7:$F$106,2,FALSE)</f>
        <v>#N/A</v>
      </c>
      <c r="D22" s="1" t="e">
        <f>VLOOKUP($B22,'Équipes 1er cycle'!$A$7:$F$106,3,FALSE)</f>
        <v>#N/A</v>
      </c>
      <c r="E22" s="62" t="e">
        <f>VLOOKUP($B22,'Équipes 1er cycle'!$A$7:$F$106,4,FALSE)</f>
        <v>#N/A</v>
      </c>
      <c r="F22" s="7"/>
      <c r="G22" s="63">
        <f t="shared" si="2"/>
        <v>0</v>
      </c>
      <c r="H22" s="7"/>
      <c r="I22" s="63">
        <f t="shared" si="3"/>
        <v>0</v>
      </c>
      <c r="J22" s="60">
        <f t="shared" si="0"/>
        <v>0</v>
      </c>
      <c r="K22" s="64" t="e">
        <f>VLOOKUP($B22,'Équipes 1er cycle'!$A$7:$F$106,6,FALSE)</f>
        <v>#N/A</v>
      </c>
      <c r="L22" s="8"/>
      <c r="M22" s="64">
        <f>IFERROR((85*$J22/J8+$K22)+IF(L22="",0,1/L22/1000),0)</f>
        <v>0</v>
      </c>
    </row>
    <row r="23" spans="1:13" ht="22.5" customHeight="1" x14ac:dyDescent="0.25">
      <c r="A23" s="60">
        <f t="shared" si="1"/>
        <v>0</v>
      </c>
      <c r="B23" s="61">
        <f>'Équipes 1er cycle'!A21</f>
        <v>0</v>
      </c>
      <c r="C23" s="1" t="e">
        <f>VLOOKUP($B23,'Équipes 1er cycle'!$A$7:$F$106,2,FALSE)</f>
        <v>#N/A</v>
      </c>
      <c r="D23" s="1" t="e">
        <f>VLOOKUP($B23,'Équipes 1er cycle'!$A$7:$F$106,3,FALSE)</f>
        <v>#N/A</v>
      </c>
      <c r="E23" s="62" t="e">
        <f>VLOOKUP($B23,'Équipes 1er cycle'!$A$7:$F$106,4,FALSE)</f>
        <v>#N/A</v>
      </c>
      <c r="F23" s="7"/>
      <c r="G23" s="63">
        <f t="shared" si="2"/>
        <v>0</v>
      </c>
      <c r="H23" s="7"/>
      <c r="I23" s="63">
        <f t="shared" si="3"/>
        <v>0</v>
      </c>
      <c r="J23" s="60">
        <f t="shared" si="0"/>
        <v>0</v>
      </c>
      <c r="K23" s="64" t="e">
        <f>VLOOKUP($B23,'Équipes 1er cycle'!$A$7:$F$106,6,FALSE)</f>
        <v>#N/A</v>
      </c>
      <c r="L23" s="8"/>
      <c r="M23" s="64">
        <f>IFERROR((85*$J23/J8+$K23)+IF(L23="",0,1/L23/1000),0)</f>
        <v>0</v>
      </c>
    </row>
    <row r="24" spans="1:13" ht="22.5" customHeight="1" x14ac:dyDescent="0.25">
      <c r="A24" s="60">
        <f t="shared" si="1"/>
        <v>0</v>
      </c>
      <c r="B24" s="61">
        <f>'Équipes 1er cycle'!A22</f>
        <v>0</v>
      </c>
      <c r="C24" s="1" t="e">
        <f>VLOOKUP($B24,'Équipes 1er cycle'!$A$7:$F$106,2,FALSE)</f>
        <v>#N/A</v>
      </c>
      <c r="D24" s="1" t="e">
        <f>VLOOKUP($B24,'Équipes 1er cycle'!$A$7:$F$106,3,FALSE)</f>
        <v>#N/A</v>
      </c>
      <c r="E24" s="62" t="e">
        <f>VLOOKUP($B24,'Équipes 1er cycle'!$A$7:$F$106,4,FALSE)</f>
        <v>#N/A</v>
      </c>
      <c r="F24" s="7"/>
      <c r="G24" s="63">
        <f t="shared" si="2"/>
        <v>0</v>
      </c>
      <c r="H24" s="7"/>
      <c r="I24" s="63">
        <f t="shared" si="3"/>
        <v>0</v>
      </c>
      <c r="J24" s="60">
        <f t="shared" si="0"/>
        <v>0</v>
      </c>
      <c r="K24" s="64" t="e">
        <f>VLOOKUP($B24,'Équipes 1er cycle'!$A$7:$F$106,6,FALSE)</f>
        <v>#N/A</v>
      </c>
      <c r="L24" s="8"/>
      <c r="M24" s="64">
        <f>IFERROR((85*$J24/J8+$K24)+IF(L24="",0,1/L24/1000),0)</f>
        <v>0</v>
      </c>
    </row>
    <row r="25" spans="1:13" ht="22.5" customHeight="1" x14ac:dyDescent="0.25">
      <c r="A25" s="60">
        <f t="shared" si="1"/>
        <v>0</v>
      </c>
      <c r="B25" s="61">
        <f>'Équipes 1er cycle'!A23</f>
        <v>0</v>
      </c>
      <c r="C25" s="1" t="e">
        <f>VLOOKUP($B25,'Équipes 1er cycle'!$A$7:$F$106,2,FALSE)</f>
        <v>#N/A</v>
      </c>
      <c r="D25" s="1" t="e">
        <f>VLOOKUP($B25,'Équipes 1er cycle'!$A$7:$F$106,3,FALSE)</f>
        <v>#N/A</v>
      </c>
      <c r="E25" s="62" t="e">
        <f>VLOOKUP($B25,'Équipes 1er cycle'!$A$7:$F$106,4,FALSE)</f>
        <v>#N/A</v>
      </c>
      <c r="F25" s="7"/>
      <c r="G25" s="63">
        <f t="shared" si="2"/>
        <v>0</v>
      </c>
      <c r="H25" s="7"/>
      <c r="I25" s="63">
        <f t="shared" si="3"/>
        <v>0</v>
      </c>
      <c r="J25" s="60">
        <f t="shared" si="0"/>
        <v>0</v>
      </c>
      <c r="K25" s="64" t="e">
        <f>VLOOKUP($B25,'Équipes 1er cycle'!$A$7:$F$106,6,FALSE)</f>
        <v>#N/A</v>
      </c>
      <c r="L25" s="8"/>
      <c r="M25" s="64">
        <f>IFERROR((85*$J25/J8+$K25)+IF(L25="",0,1/L25/1000),0)</f>
        <v>0</v>
      </c>
    </row>
    <row r="26" spans="1:13" ht="22.5" customHeight="1" x14ac:dyDescent="0.25">
      <c r="A26" s="60">
        <f t="shared" si="1"/>
        <v>0</v>
      </c>
      <c r="B26" s="61">
        <f>'Équipes 1er cycle'!A24</f>
        <v>0</v>
      </c>
      <c r="C26" s="1" t="e">
        <f>VLOOKUP($B26,'Équipes 1er cycle'!$A$7:$F$106,2,FALSE)</f>
        <v>#N/A</v>
      </c>
      <c r="D26" s="1" t="e">
        <f>VLOOKUP($B26,'Équipes 1er cycle'!$A$7:$F$106,3,FALSE)</f>
        <v>#N/A</v>
      </c>
      <c r="E26" s="62" t="e">
        <f>VLOOKUP($B26,'Équipes 1er cycle'!$A$7:$F$106,4,FALSE)</f>
        <v>#N/A</v>
      </c>
      <c r="F26" s="7"/>
      <c r="G26" s="63">
        <f t="shared" si="2"/>
        <v>0</v>
      </c>
      <c r="H26" s="7"/>
      <c r="I26" s="63">
        <f t="shared" si="3"/>
        <v>0</v>
      </c>
      <c r="J26" s="60">
        <f t="shared" si="0"/>
        <v>0</v>
      </c>
      <c r="K26" s="64" t="e">
        <f>VLOOKUP($B26,'Équipes 1er cycle'!$A$7:$F$106,6,FALSE)</f>
        <v>#N/A</v>
      </c>
      <c r="L26" s="8"/>
      <c r="M26" s="64">
        <f>IFERROR((85*$J26/J8+$K26)+IF(L26="",0,1/L26/1000),0)</f>
        <v>0</v>
      </c>
    </row>
    <row r="27" spans="1:13" ht="22.5" customHeight="1" x14ac:dyDescent="0.25">
      <c r="A27" s="60">
        <f t="shared" si="1"/>
        <v>0</v>
      </c>
      <c r="B27" s="61">
        <f>'Équipes 1er cycle'!A25</f>
        <v>0</v>
      </c>
      <c r="C27" s="1" t="e">
        <f>VLOOKUP($B27,'Équipes 1er cycle'!$A$7:$F$106,2,FALSE)</f>
        <v>#N/A</v>
      </c>
      <c r="D27" s="1" t="e">
        <f>VLOOKUP($B27,'Équipes 1er cycle'!$A$7:$F$106,3,FALSE)</f>
        <v>#N/A</v>
      </c>
      <c r="E27" s="62" t="e">
        <f>VLOOKUP($B27,'Équipes 1er cycle'!$A$7:$F$106,4,FALSE)</f>
        <v>#N/A</v>
      </c>
      <c r="F27" s="7"/>
      <c r="G27" s="63">
        <f t="shared" si="2"/>
        <v>0</v>
      </c>
      <c r="H27" s="7"/>
      <c r="I27" s="63">
        <f t="shared" si="3"/>
        <v>0</v>
      </c>
      <c r="J27" s="60">
        <f t="shared" si="0"/>
        <v>0</v>
      </c>
      <c r="K27" s="64" t="e">
        <f>VLOOKUP($B27,'Équipes 1er cycle'!$A$7:$F$106,6,FALSE)</f>
        <v>#N/A</v>
      </c>
      <c r="L27" s="8"/>
      <c r="M27" s="64">
        <f>IFERROR((85*$J27/J8+$K27)+IF(L27="",0,1/L27/1000),0)</f>
        <v>0</v>
      </c>
    </row>
    <row r="28" spans="1:13" ht="22.5" customHeight="1" x14ac:dyDescent="0.25">
      <c r="A28" s="60">
        <f t="shared" si="1"/>
        <v>0</v>
      </c>
      <c r="B28" s="61">
        <f>'Équipes 1er cycle'!A26</f>
        <v>0</v>
      </c>
      <c r="C28" s="1" t="e">
        <f>VLOOKUP($B28,'Équipes 1er cycle'!$A$7:$F$106,2,FALSE)</f>
        <v>#N/A</v>
      </c>
      <c r="D28" s="1" t="e">
        <f>VLOOKUP($B28,'Équipes 1er cycle'!$A$7:$F$106,3,FALSE)</f>
        <v>#N/A</v>
      </c>
      <c r="E28" s="62" t="e">
        <f>VLOOKUP($B28,'Équipes 1er cycle'!$A$7:$F$106,4,FALSE)</f>
        <v>#N/A</v>
      </c>
      <c r="F28" s="7"/>
      <c r="G28" s="63">
        <f t="shared" si="2"/>
        <v>0</v>
      </c>
      <c r="H28" s="7"/>
      <c r="I28" s="63">
        <f t="shared" si="3"/>
        <v>0</v>
      </c>
      <c r="J28" s="60">
        <f t="shared" si="0"/>
        <v>0</v>
      </c>
      <c r="K28" s="64" t="e">
        <f>VLOOKUP($B28,'Équipes 1er cycle'!$A$7:$F$106,6,FALSE)</f>
        <v>#N/A</v>
      </c>
      <c r="L28" s="8"/>
      <c r="M28" s="64">
        <f>IFERROR((85*$J28/J8+$K28)+IF(L28="",0,1/L28/1000),0)</f>
        <v>0</v>
      </c>
    </row>
    <row r="29" spans="1:13" ht="22.5" customHeight="1" x14ac:dyDescent="0.25">
      <c r="A29" s="60">
        <f t="shared" si="1"/>
        <v>0</v>
      </c>
      <c r="B29" s="61">
        <f>'Équipes 1er cycle'!A27</f>
        <v>0</v>
      </c>
      <c r="C29" s="1" t="e">
        <f>VLOOKUP($B29,'Équipes 1er cycle'!$A$7:$F$106,2,FALSE)</f>
        <v>#N/A</v>
      </c>
      <c r="D29" s="1" t="e">
        <f>VLOOKUP($B29,'Équipes 1er cycle'!$A$7:$F$106,3,FALSE)</f>
        <v>#N/A</v>
      </c>
      <c r="E29" s="62" t="e">
        <f>VLOOKUP($B29,'Équipes 1er cycle'!$A$7:$F$106,4,FALSE)</f>
        <v>#N/A</v>
      </c>
      <c r="F29" s="7"/>
      <c r="G29" s="63">
        <f t="shared" si="2"/>
        <v>0</v>
      </c>
      <c r="H29" s="7"/>
      <c r="I29" s="63">
        <f t="shared" si="3"/>
        <v>0</v>
      </c>
      <c r="J29" s="60">
        <f t="shared" si="0"/>
        <v>0</v>
      </c>
      <c r="K29" s="64" t="e">
        <f>VLOOKUP($B29,'Équipes 1er cycle'!$A$7:$F$106,6,FALSE)</f>
        <v>#N/A</v>
      </c>
      <c r="L29" s="8"/>
      <c r="M29" s="64">
        <f>IFERROR((85*$J29/J8+$K29)+IF(L29="",0,1/L29/1000),0)</f>
        <v>0</v>
      </c>
    </row>
    <row r="30" spans="1:13" ht="22.5" customHeight="1" x14ac:dyDescent="0.25">
      <c r="A30" s="60">
        <f t="shared" si="1"/>
        <v>0</v>
      </c>
      <c r="B30" s="61">
        <f>'Équipes 1er cycle'!A28</f>
        <v>0</v>
      </c>
      <c r="C30" s="1" t="e">
        <f>VLOOKUP($B30,'Équipes 1er cycle'!$A$7:$F$106,2,FALSE)</f>
        <v>#N/A</v>
      </c>
      <c r="D30" s="1" t="e">
        <f>VLOOKUP($B30,'Équipes 1er cycle'!$A$7:$F$106,3,FALSE)</f>
        <v>#N/A</v>
      </c>
      <c r="E30" s="62" t="e">
        <f>VLOOKUP($B30,'Équipes 1er cycle'!$A$7:$F$106,4,FALSE)</f>
        <v>#N/A</v>
      </c>
      <c r="F30" s="7"/>
      <c r="G30" s="63">
        <f t="shared" si="2"/>
        <v>0</v>
      </c>
      <c r="H30" s="7"/>
      <c r="I30" s="63">
        <f t="shared" si="3"/>
        <v>0</v>
      </c>
      <c r="J30" s="60">
        <f t="shared" si="0"/>
        <v>0</v>
      </c>
      <c r="K30" s="64" t="e">
        <f>VLOOKUP($B30,'Équipes 1er cycle'!$A$7:$F$106,6,FALSE)</f>
        <v>#N/A</v>
      </c>
      <c r="L30" s="8"/>
      <c r="M30" s="64">
        <f>IFERROR((85*$J30/J8+$K30)+IF(L30="",0,1/L30/1000),0)</f>
        <v>0</v>
      </c>
    </row>
    <row r="31" spans="1:13" ht="22.5" customHeight="1" x14ac:dyDescent="0.25">
      <c r="A31" s="60">
        <f t="shared" si="1"/>
        <v>0</v>
      </c>
      <c r="B31" s="61">
        <f>'Équipes 1er cycle'!A29</f>
        <v>0</v>
      </c>
      <c r="C31" s="1" t="e">
        <f>VLOOKUP($B31,'Équipes 1er cycle'!$A$7:$F$106,2,FALSE)</f>
        <v>#N/A</v>
      </c>
      <c r="D31" s="1" t="e">
        <f>VLOOKUP($B31,'Équipes 1er cycle'!$A$7:$F$106,3,FALSE)</f>
        <v>#N/A</v>
      </c>
      <c r="E31" s="62" t="e">
        <f>VLOOKUP($B31,'Équipes 1er cycle'!$A$7:$F$106,4,FALSE)</f>
        <v>#N/A</v>
      </c>
      <c r="F31" s="7"/>
      <c r="G31" s="63">
        <f t="shared" si="2"/>
        <v>0</v>
      </c>
      <c r="H31" s="7"/>
      <c r="I31" s="63">
        <f t="shared" si="3"/>
        <v>0</v>
      </c>
      <c r="J31" s="60">
        <f t="shared" si="0"/>
        <v>0</v>
      </c>
      <c r="K31" s="64" t="e">
        <f>VLOOKUP($B31,'Équipes 1er cycle'!$A$7:$F$106,6,FALSE)</f>
        <v>#N/A</v>
      </c>
      <c r="L31" s="8"/>
      <c r="M31" s="64">
        <f>IFERROR((85*$J31/J8+$K31)+IF(L31="",0,1/L31/1000),0)</f>
        <v>0</v>
      </c>
    </row>
    <row r="32" spans="1:13" ht="22.5" customHeight="1" x14ac:dyDescent="0.25">
      <c r="A32" s="60">
        <f t="shared" si="1"/>
        <v>0</v>
      </c>
      <c r="B32" s="61">
        <f>'Équipes 1er cycle'!A30</f>
        <v>0</v>
      </c>
      <c r="C32" s="1" t="e">
        <f>VLOOKUP($B32,'Équipes 1er cycle'!$A$7:$F$106,2,FALSE)</f>
        <v>#N/A</v>
      </c>
      <c r="D32" s="1" t="e">
        <f>VLOOKUP($B32,'Équipes 1er cycle'!$A$7:$F$106,3,FALSE)</f>
        <v>#N/A</v>
      </c>
      <c r="E32" s="62" t="e">
        <f>VLOOKUP($B32,'Équipes 1er cycle'!$A$7:$F$106,4,FALSE)</f>
        <v>#N/A</v>
      </c>
      <c r="F32" s="7"/>
      <c r="G32" s="63">
        <f t="shared" si="2"/>
        <v>0</v>
      </c>
      <c r="H32" s="7"/>
      <c r="I32" s="63">
        <f t="shared" si="3"/>
        <v>0</v>
      </c>
      <c r="J32" s="60">
        <f t="shared" si="0"/>
        <v>0</v>
      </c>
      <c r="K32" s="64" t="e">
        <f>VLOOKUP($B32,'Équipes 1er cycle'!$A$7:$F$106,6,FALSE)</f>
        <v>#N/A</v>
      </c>
      <c r="L32" s="8"/>
      <c r="M32" s="64">
        <f>IFERROR((85*$J32/J8+$K32)+IF(L32="",0,1/L32/1000),0)</f>
        <v>0</v>
      </c>
    </row>
    <row r="33" spans="1:13" ht="22.5" customHeight="1" x14ac:dyDescent="0.25">
      <c r="A33" s="60">
        <f t="shared" si="1"/>
        <v>0</v>
      </c>
      <c r="B33" s="61">
        <f>'Équipes 1er cycle'!A31</f>
        <v>0</v>
      </c>
      <c r="C33" s="1" t="e">
        <f>VLOOKUP($B33,'Équipes 1er cycle'!$A$7:$F$106,2,FALSE)</f>
        <v>#N/A</v>
      </c>
      <c r="D33" s="1" t="e">
        <f>VLOOKUP($B33,'Équipes 1er cycle'!$A$7:$F$106,3,FALSE)</f>
        <v>#N/A</v>
      </c>
      <c r="E33" s="62" t="e">
        <f>VLOOKUP($B33,'Équipes 1er cycle'!$A$7:$F$106,4,FALSE)</f>
        <v>#N/A</v>
      </c>
      <c r="F33" s="7"/>
      <c r="G33" s="63">
        <f t="shared" si="2"/>
        <v>0</v>
      </c>
      <c r="H33" s="7"/>
      <c r="I33" s="63">
        <f t="shared" si="3"/>
        <v>0</v>
      </c>
      <c r="J33" s="60">
        <f t="shared" si="0"/>
        <v>0</v>
      </c>
      <c r="K33" s="64" t="e">
        <f>VLOOKUP($B33,'Équipes 1er cycle'!$A$7:$F$106,6,FALSE)</f>
        <v>#N/A</v>
      </c>
      <c r="L33" s="8"/>
      <c r="M33" s="64">
        <f>IFERROR((85*$J33/J8+$K33)+IF(L33="",0,1/L33/1000),0)</f>
        <v>0</v>
      </c>
    </row>
    <row r="34" spans="1:13" ht="22.5" customHeight="1" x14ac:dyDescent="0.25">
      <c r="A34" s="60">
        <f t="shared" si="1"/>
        <v>0</v>
      </c>
      <c r="B34" s="61">
        <f>'Équipes 1er cycle'!A32</f>
        <v>0</v>
      </c>
      <c r="C34" s="1" t="e">
        <f>VLOOKUP($B34,'Équipes 1er cycle'!$A$7:$F$106,2,FALSE)</f>
        <v>#N/A</v>
      </c>
      <c r="D34" s="1" t="e">
        <f>VLOOKUP($B34,'Équipes 1er cycle'!$A$7:$F$106,3,FALSE)</f>
        <v>#N/A</v>
      </c>
      <c r="E34" s="62" t="e">
        <f>VLOOKUP($B34,'Équipes 1er cycle'!$A$7:$F$106,4,FALSE)</f>
        <v>#N/A</v>
      </c>
      <c r="F34" s="7"/>
      <c r="G34" s="63">
        <f t="shared" si="2"/>
        <v>0</v>
      </c>
      <c r="H34" s="7"/>
      <c r="I34" s="63">
        <f t="shared" si="3"/>
        <v>0</v>
      </c>
      <c r="J34" s="60">
        <f t="shared" si="0"/>
        <v>0</v>
      </c>
      <c r="K34" s="64" t="e">
        <f>VLOOKUP($B34,'Équipes 1er cycle'!$A$7:$F$106,6,FALSE)</f>
        <v>#N/A</v>
      </c>
      <c r="L34" s="8"/>
      <c r="M34" s="64">
        <f>IFERROR((85*$J34/J8+$K34)+IF(L34="",0,1/L34/1000),0)</f>
        <v>0</v>
      </c>
    </row>
    <row r="35" spans="1:13" ht="22.5" customHeight="1" x14ac:dyDescent="0.25">
      <c r="A35" s="60">
        <f t="shared" si="1"/>
        <v>0</v>
      </c>
      <c r="B35" s="61">
        <f>'Équipes 1er cycle'!A33</f>
        <v>0</v>
      </c>
      <c r="C35" s="1" t="e">
        <f>VLOOKUP($B35,'Équipes 1er cycle'!$A$7:$F$106,2,FALSE)</f>
        <v>#N/A</v>
      </c>
      <c r="D35" s="1" t="e">
        <f>VLOOKUP($B35,'Équipes 1er cycle'!$A$7:$F$106,3,FALSE)</f>
        <v>#N/A</v>
      </c>
      <c r="E35" s="62" t="e">
        <f>VLOOKUP($B35,'Équipes 1er cycle'!$A$7:$F$106,4,FALSE)</f>
        <v>#N/A</v>
      </c>
      <c r="F35" s="7"/>
      <c r="G35" s="63">
        <f t="shared" si="2"/>
        <v>0</v>
      </c>
      <c r="H35" s="7"/>
      <c r="I35" s="63">
        <f t="shared" si="3"/>
        <v>0</v>
      </c>
      <c r="J35" s="60">
        <f t="shared" si="0"/>
        <v>0</v>
      </c>
      <c r="K35" s="64" t="e">
        <f>VLOOKUP($B35,'Équipes 1er cycle'!$A$7:$F$106,6,FALSE)</f>
        <v>#N/A</v>
      </c>
      <c r="L35" s="8"/>
      <c r="M35" s="64">
        <f>IFERROR((85*$J35/J8+$K35)+IF(L35="",0,1/L35/1000),0)</f>
        <v>0</v>
      </c>
    </row>
    <row r="36" spans="1:13" ht="22.5" customHeight="1" x14ac:dyDescent="0.25">
      <c r="A36" s="60">
        <f t="shared" si="1"/>
        <v>0</v>
      </c>
      <c r="B36" s="61">
        <f>'Équipes 1er cycle'!A34</f>
        <v>0</v>
      </c>
      <c r="C36" s="1" t="e">
        <f>VLOOKUP($B36,'Équipes 1er cycle'!$A$7:$F$106,2,FALSE)</f>
        <v>#N/A</v>
      </c>
      <c r="D36" s="1" t="e">
        <f>VLOOKUP($B36,'Équipes 1er cycle'!$A$7:$F$106,3,FALSE)</f>
        <v>#N/A</v>
      </c>
      <c r="E36" s="62" t="e">
        <f>VLOOKUP($B36,'Équipes 1er cycle'!$A$7:$F$106,4,FALSE)</f>
        <v>#N/A</v>
      </c>
      <c r="F36" s="7"/>
      <c r="G36" s="63">
        <f t="shared" si="2"/>
        <v>0</v>
      </c>
      <c r="H36" s="7"/>
      <c r="I36" s="63">
        <f t="shared" si="3"/>
        <v>0</v>
      </c>
      <c r="J36" s="60">
        <f t="shared" si="0"/>
        <v>0</v>
      </c>
      <c r="K36" s="64" t="e">
        <f>VLOOKUP($B36,'Équipes 1er cycle'!$A$7:$F$106,6,FALSE)</f>
        <v>#N/A</v>
      </c>
      <c r="L36" s="8"/>
      <c r="M36" s="64">
        <f>IFERROR((85*$J36/J8+$K36)+IF(L36="",0,1/L36/1000),0)</f>
        <v>0</v>
      </c>
    </row>
    <row r="37" spans="1:13" ht="22.5" customHeight="1" x14ac:dyDescent="0.25">
      <c r="A37" s="60">
        <f t="shared" si="1"/>
        <v>0</v>
      </c>
      <c r="B37" s="61">
        <f>'Équipes 1er cycle'!A35</f>
        <v>0</v>
      </c>
      <c r="C37" s="1" t="e">
        <f>VLOOKUP($B37,'Équipes 1er cycle'!$A$7:$F$106,2,FALSE)</f>
        <v>#N/A</v>
      </c>
      <c r="D37" s="1" t="e">
        <f>VLOOKUP($B37,'Équipes 1er cycle'!$A$7:$F$106,3,FALSE)</f>
        <v>#N/A</v>
      </c>
      <c r="E37" s="62" t="e">
        <f>VLOOKUP($B37,'Équipes 1er cycle'!$A$7:$F$106,4,FALSE)</f>
        <v>#N/A</v>
      </c>
      <c r="F37" s="7"/>
      <c r="G37" s="63">
        <f t="shared" si="2"/>
        <v>0</v>
      </c>
      <c r="H37" s="7"/>
      <c r="I37" s="63">
        <f t="shared" si="3"/>
        <v>0</v>
      </c>
      <c r="J37" s="60">
        <f t="shared" si="0"/>
        <v>0</v>
      </c>
      <c r="K37" s="64" t="e">
        <f>VLOOKUP($B37,'Équipes 1er cycle'!$A$7:$F$106,6,FALSE)</f>
        <v>#N/A</v>
      </c>
      <c r="L37" s="8"/>
      <c r="M37" s="64">
        <f>IFERROR((85*$J37/J8+$K37)+IF(L37="",0,1/L37/1000),0)</f>
        <v>0</v>
      </c>
    </row>
    <row r="38" spans="1:13" ht="22.5" customHeight="1" x14ac:dyDescent="0.25">
      <c r="A38" s="60">
        <f t="shared" si="1"/>
        <v>0</v>
      </c>
      <c r="B38" s="61">
        <f>'Équipes 1er cycle'!A36</f>
        <v>0</v>
      </c>
      <c r="C38" s="1" t="e">
        <f>VLOOKUP($B38,'Équipes 1er cycle'!$A$7:$F$106,2,FALSE)</f>
        <v>#N/A</v>
      </c>
      <c r="D38" s="1" t="e">
        <f>VLOOKUP($B38,'Équipes 1er cycle'!$A$7:$F$106,3,FALSE)</f>
        <v>#N/A</v>
      </c>
      <c r="E38" s="62" t="e">
        <f>VLOOKUP($B38,'Équipes 1er cycle'!$A$7:$F$106,4,FALSE)</f>
        <v>#N/A</v>
      </c>
      <c r="F38" s="7"/>
      <c r="G38" s="63">
        <f t="shared" si="2"/>
        <v>0</v>
      </c>
      <c r="H38" s="7"/>
      <c r="I38" s="63">
        <f t="shared" si="3"/>
        <v>0</v>
      </c>
      <c r="J38" s="60">
        <f t="shared" si="0"/>
        <v>0</v>
      </c>
      <c r="K38" s="64" t="e">
        <f>VLOOKUP($B38,'Équipes 1er cycle'!$A$7:$F$106,6,FALSE)</f>
        <v>#N/A</v>
      </c>
      <c r="L38" s="8"/>
      <c r="M38" s="64">
        <f>IFERROR((85*$J38/J8+$K38)+IF(L38="",0,1/L38/1000),0)</f>
        <v>0</v>
      </c>
    </row>
    <row r="39" spans="1:13" ht="22.5" customHeight="1" x14ac:dyDescent="0.25">
      <c r="B39" s="61">
        <f>'Équipes 1er cycle'!A37</f>
        <v>0</v>
      </c>
      <c r="C39" s="1" t="e">
        <f>VLOOKUP($B39,'Équipes 1er cycle'!$A$7:$F$106,2,FALSE)</f>
        <v>#N/A</v>
      </c>
      <c r="D39" s="1" t="e">
        <f>VLOOKUP($B39,'Équipes 1er cycle'!$A$7:$F$106,3,FALSE)</f>
        <v>#N/A</v>
      </c>
      <c r="E39" s="62" t="e">
        <f>VLOOKUP($B39,'Équipes 1er cycle'!$A$7:$F$106,4,FALSE)</f>
        <v>#N/A</v>
      </c>
      <c r="F39" s="7"/>
      <c r="G39" s="63">
        <f t="shared" si="2"/>
        <v>0</v>
      </c>
      <c r="H39" s="7"/>
      <c r="I39" s="63">
        <f t="shared" si="3"/>
        <v>0</v>
      </c>
      <c r="J39" s="60">
        <f t="shared" si="0"/>
        <v>0</v>
      </c>
      <c r="K39" s="64" t="e">
        <f>VLOOKUP($B39,'Équipes 1er cycle'!$A$7:$F$106,6,FALSE)</f>
        <v>#N/A</v>
      </c>
      <c r="L39" s="8"/>
      <c r="M39" s="64">
        <f>IFERROR((85*$J39/J8+$K39)+IF(L39="",0,1/L39/1000),0)</f>
        <v>0</v>
      </c>
    </row>
    <row r="40" spans="1:13" ht="22.5" customHeight="1" x14ac:dyDescent="0.25">
      <c r="B40" s="61">
        <f>'Équipes 1er cycle'!A38</f>
        <v>0</v>
      </c>
      <c r="C40" s="1" t="e">
        <f>VLOOKUP($B40,'Équipes 1er cycle'!$A$7:$F$106,2,FALSE)</f>
        <v>#N/A</v>
      </c>
      <c r="D40" s="1" t="e">
        <f>VLOOKUP($B40,'Équipes 1er cycle'!$A$7:$F$106,3,FALSE)</f>
        <v>#N/A</v>
      </c>
      <c r="E40" s="62" t="e">
        <f>VLOOKUP($B40,'Équipes 1er cycle'!$A$7:$F$106,4,FALSE)</f>
        <v>#N/A</v>
      </c>
      <c r="F40" s="7"/>
      <c r="G40" s="63">
        <f t="shared" si="2"/>
        <v>0</v>
      </c>
      <c r="H40" s="7"/>
      <c r="I40" s="63">
        <f t="shared" si="3"/>
        <v>0</v>
      </c>
      <c r="J40" s="60">
        <f t="shared" si="0"/>
        <v>0</v>
      </c>
      <c r="K40" s="64" t="e">
        <f>VLOOKUP($B40,'Équipes 1er cycle'!$A$7:$F$106,6,FALSE)</f>
        <v>#N/A</v>
      </c>
      <c r="L40" s="8"/>
      <c r="M40" s="64">
        <f>IFERROR((85*$J40/J8+$K40)+IF(L40="",0,1/L40/1000),0)</f>
        <v>0</v>
      </c>
    </row>
    <row r="41" spans="1:13" ht="22.5" customHeight="1" x14ac:dyDescent="0.25">
      <c r="B41" s="61">
        <f>'Équipes 1er cycle'!A39</f>
        <v>0</v>
      </c>
      <c r="C41" s="1" t="e">
        <f>VLOOKUP($B41,'Équipes 1er cycle'!$A$7:$F$106,2,FALSE)</f>
        <v>#N/A</v>
      </c>
      <c r="D41" s="1" t="e">
        <f>VLOOKUP($B41,'Équipes 1er cycle'!$A$7:$F$106,3,FALSE)</f>
        <v>#N/A</v>
      </c>
      <c r="E41" s="62" t="e">
        <f>VLOOKUP($B41,'Équipes 1er cycle'!$A$7:$F$106,4,FALSE)</f>
        <v>#N/A</v>
      </c>
      <c r="F41" s="7"/>
      <c r="G41" s="63">
        <f t="shared" si="2"/>
        <v>0</v>
      </c>
      <c r="H41" s="7"/>
      <c r="I41" s="63">
        <f t="shared" si="3"/>
        <v>0</v>
      </c>
      <c r="J41" s="60">
        <f t="shared" ref="J41:J58" si="4">$G41+$I41</f>
        <v>0</v>
      </c>
      <c r="K41" s="64" t="e">
        <f>VLOOKUP($B41,'Équipes 1er cycle'!$A$7:$F$106,6,FALSE)</f>
        <v>#N/A</v>
      </c>
      <c r="L41" s="8"/>
      <c r="M41" s="64">
        <f>IFERROR((85*$J41/J8+$K41)+IF(L41="",0,1/L41/1000),0)</f>
        <v>0</v>
      </c>
    </row>
    <row r="42" spans="1:13" ht="22.5" customHeight="1" x14ac:dyDescent="0.25">
      <c r="B42" s="61">
        <f>'Équipes 1er cycle'!A40</f>
        <v>0</v>
      </c>
      <c r="C42" s="1" t="e">
        <f>VLOOKUP($B42,'Équipes 1er cycle'!$A$7:$F$106,2,FALSE)</f>
        <v>#N/A</v>
      </c>
      <c r="D42" s="1" t="e">
        <f>VLOOKUP($B42,'Équipes 1er cycle'!$A$7:$F$106,3,FALSE)</f>
        <v>#N/A</v>
      </c>
      <c r="E42" s="62" t="e">
        <f>VLOOKUP($B42,'Équipes 1er cycle'!$A$7:$F$106,4,FALSE)</f>
        <v>#N/A</v>
      </c>
      <c r="F42" s="7"/>
      <c r="G42" s="63">
        <f t="shared" si="2"/>
        <v>0</v>
      </c>
      <c r="H42" s="7"/>
      <c r="I42" s="63">
        <f t="shared" si="3"/>
        <v>0</v>
      </c>
      <c r="J42" s="60">
        <f t="shared" si="4"/>
        <v>0</v>
      </c>
      <c r="K42" s="64" t="e">
        <f>VLOOKUP($B42,'Équipes 1er cycle'!$A$7:$F$106,6,FALSE)</f>
        <v>#N/A</v>
      </c>
      <c r="L42" s="8"/>
      <c r="M42" s="64">
        <f>IFERROR((85*$J42/J8+$K42)+IF(L42="",0,1/L42/1000),0)</f>
        <v>0</v>
      </c>
    </row>
    <row r="43" spans="1:13" ht="22.5" customHeight="1" x14ac:dyDescent="0.25">
      <c r="B43" s="61">
        <f>'Équipes 1er cycle'!A41</f>
        <v>0</v>
      </c>
      <c r="C43" s="1" t="e">
        <f>VLOOKUP($B43,'Équipes 1er cycle'!$A$7:$F$106,2,FALSE)</f>
        <v>#N/A</v>
      </c>
      <c r="D43" s="1" t="e">
        <f>VLOOKUP($B43,'Équipes 1er cycle'!$A$7:$F$106,3,FALSE)</f>
        <v>#N/A</v>
      </c>
      <c r="E43" s="62" t="e">
        <f>VLOOKUP($B43,'Équipes 1er cycle'!$A$7:$F$106,4,FALSE)</f>
        <v>#N/A</v>
      </c>
      <c r="F43" s="7"/>
      <c r="G43" s="63">
        <f t="shared" si="2"/>
        <v>0</v>
      </c>
      <c r="H43" s="7"/>
      <c r="I43" s="63">
        <f t="shared" si="3"/>
        <v>0</v>
      </c>
      <c r="J43" s="60">
        <f t="shared" si="4"/>
        <v>0</v>
      </c>
      <c r="K43" s="64" t="e">
        <f>VLOOKUP($B43,'Équipes 1er cycle'!$A$7:$F$106,6,FALSE)</f>
        <v>#N/A</v>
      </c>
      <c r="L43" s="8"/>
      <c r="M43" s="64">
        <f>IFERROR((85*$J43/J8+$K43)+IF(L43="",0,1/L43/1000),0)</f>
        <v>0</v>
      </c>
    </row>
    <row r="44" spans="1:13" ht="22.5" customHeight="1" x14ac:dyDescent="0.25">
      <c r="B44" s="61">
        <f>'Équipes 1er cycle'!A42</f>
        <v>0</v>
      </c>
      <c r="C44" s="1" t="e">
        <f>VLOOKUP($B44,'Équipes 1er cycle'!$A$7:$F$106,2,FALSE)</f>
        <v>#N/A</v>
      </c>
      <c r="D44" s="1" t="e">
        <f>VLOOKUP($B44,'Équipes 1er cycle'!$A$7:$F$106,3,FALSE)</f>
        <v>#N/A</v>
      </c>
      <c r="E44" s="62" t="e">
        <f>VLOOKUP($B44,'Équipes 1er cycle'!$A$7:$F$106,4,FALSE)</f>
        <v>#N/A</v>
      </c>
      <c r="F44" s="7"/>
      <c r="G44" s="63">
        <f t="shared" si="2"/>
        <v>0</v>
      </c>
      <c r="H44" s="7"/>
      <c r="I44" s="63">
        <f t="shared" si="3"/>
        <v>0</v>
      </c>
      <c r="J44" s="60">
        <f t="shared" si="4"/>
        <v>0</v>
      </c>
      <c r="K44" s="64" t="e">
        <f>VLOOKUP($B44,'Équipes 1er cycle'!$A$7:$F$106,6,FALSE)</f>
        <v>#N/A</v>
      </c>
      <c r="L44" s="8"/>
      <c r="M44" s="64">
        <f>IFERROR((85*$J44/J8+$K44)+IF(L44="",0,1/L44/1000),0)</f>
        <v>0</v>
      </c>
    </row>
    <row r="45" spans="1:13" ht="22.5" customHeight="1" x14ac:dyDescent="0.25">
      <c r="B45" s="61">
        <f>'Équipes 1er cycle'!A43</f>
        <v>0</v>
      </c>
      <c r="C45" s="1" t="e">
        <f>VLOOKUP($B45,'Équipes 1er cycle'!$A$7:$F$106,2,FALSE)</f>
        <v>#N/A</v>
      </c>
      <c r="D45" s="1" t="e">
        <f>VLOOKUP($B45,'Équipes 1er cycle'!$A$7:$F$106,3,FALSE)</f>
        <v>#N/A</v>
      </c>
      <c r="E45" s="62" t="e">
        <f>VLOOKUP($B45,'Équipes 1er cycle'!$A$7:$F$106,4,FALSE)</f>
        <v>#N/A</v>
      </c>
      <c r="F45" s="7"/>
      <c r="G45" s="63">
        <f t="shared" si="2"/>
        <v>0</v>
      </c>
      <c r="H45" s="7"/>
      <c r="I45" s="63">
        <f t="shared" si="3"/>
        <v>0</v>
      </c>
      <c r="J45" s="60">
        <f t="shared" si="4"/>
        <v>0</v>
      </c>
      <c r="K45" s="64" t="e">
        <f>VLOOKUP($B45,'Équipes 1er cycle'!$A$7:$F$106,6,FALSE)</f>
        <v>#N/A</v>
      </c>
      <c r="L45" s="8"/>
      <c r="M45" s="64">
        <f>IFERROR((85*$J45/J8+$K45)+IF(L45="",0,1/L45/1000),0)</f>
        <v>0</v>
      </c>
    </row>
    <row r="46" spans="1:13" ht="22.5" customHeight="1" x14ac:dyDescent="0.25">
      <c r="B46" s="61">
        <f>'Équipes 1er cycle'!A44</f>
        <v>0</v>
      </c>
      <c r="C46" s="1" t="e">
        <f>VLOOKUP($B46,'Équipes 1er cycle'!$A$7:$F$106,2,FALSE)</f>
        <v>#N/A</v>
      </c>
      <c r="D46" s="1" t="e">
        <f>VLOOKUP($B46,'Équipes 1er cycle'!$A$7:$F$106,3,FALSE)</f>
        <v>#N/A</v>
      </c>
      <c r="E46" s="62" t="e">
        <f>VLOOKUP($B46,'Équipes 1er cycle'!$A$7:$F$106,4,FALSE)</f>
        <v>#N/A</v>
      </c>
      <c r="F46" s="7"/>
      <c r="G46" s="63">
        <f t="shared" si="2"/>
        <v>0</v>
      </c>
      <c r="H46" s="7"/>
      <c r="I46" s="63">
        <f t="shared" si="3"/>
        <v>0</v>
      </c>
      <c r="J46" s="60">
        <f t="shared" si="4"/>
        <v>0</v>
      </c>
      <c r="K46" s="64" t="e">
        <f>VLOOKUP($B46,'Équipes 1er cycle'!$A$7:$F$106,6,FALSE)</f>
        <v>#N/A</v>
      </c>
      <c r="L46" s="8"/>
      <c r="M46" s="64">
        <f>IFERROR((85*$J46/J8+$K46)+IF(L46="",0,1/L46/1000),0)</f>
        <v>0</v>
      </c>
    </row>
    <row r="47" spans="1:13" ht="22.5" customHeight="1" x14ac:dyDescent="0.25">
      <c r="B47" s="61">
        <f>'Équipes 1er cycle'!A45</f>
        <v>0</v>
      </c>
      <c r="C47" s="1" t="e">
        <f>VLOOKUP($B47,'Équipes 1er cycle'!$A$7:$F$106,2,FALSE)</f>
        <v>#N/A</v>
      </c>
      <c r="D47" s="1" t="e">
        <f>VLOOKUP($B47,'Équipes 1er cycle'!$A$7:$F$106,3,FALSE)</f>
        <v>#N/A</v>
      </c>
      <c r="E47" s="62" t="e">
        <f>VLOOKUP($B47,'Équipes 1er cycle'!$A$7:$F$106,4,FALSE)</f>
        <v>#N/A</v>
      </c>
      <c r="F47" s="7"/>
      <c r="G47" s="63">
        <f t="shared" si="2"/>
        <v>0</v>
      </c>
      <c r="H47" s="7"/>
      <c r="I47" s="63">
        <f t="shared" si="3"/>
        <v>0</v>
      </c>
      <c r="J47" s="60">
        <f t="shared" si="4"/>
        <v>0</v>
      </c>
      <c r="K47" s="64" t="e">
        <f>VLOOKUP($B47,'Équipes 1er cycle'!$A$7:$F$106,6,FALSE)</f>
        <v>#N/A</v>
      </c>
      <c r="L47" s="8"/>
      <c r="M47" s="64">
        <f>IFERROR((85*$J47/J8+$K47)+IF(L47="",0,1/L47/1000),0)</f>
        <v>0</v>
      </c>
    </row>
    <row r="48" spans="1:13" ht="22.5" customHeight="1" x14ac:dyDescent="0.25">
      <c r="B48" s="61">
        <f>'Équipes 1er cycle'!A46</f>
        <v>0</v>
      </c>
      <c r="C48" s="1" t="e">
        <f>VLOOKUP($B48,'Équipes 1er cycle'!$A$7:$F$106,2,FALSE)</f>
        <v>#N/A</v>
      </c>
      <c r="D48" s="1" t="e">
        <f>VLOOKUP($B48,'Équipes 1er cycle'!$A$7:$F$106,3,FALSE)</f>
        <v>#N/A</v>
      </c>
      <c r="E48" s="62" t="e">
        <f>VLOOKUP($B48,'Équipes 1er cycle'!$A$7:$F$106,4,FALSE)</f>
        <v>#N/A</v>
      </c>
      <c r="F48" s="7"/>
      <c r="G48" s="63">
        <f t="shared" si="2"/>
        <v>0</v>
      </c>
      <c r="H48" s="7"/>
      <c r="I48" s="63">
        <f t="shared" si="3"/>
        <v>0</v>
      </c>
      <c r="J48" s="60">
        <f t="shared" si="4"/>
        <v>0</v>
      </c>
      <c r="K48" s="64" t="e">
        <f>VLOOKUP($B48,'Équipes 1er cycle'!$A$7:$F$106,6,FALSE)</f>
        <v>#N/A</v>
      </c>
      <c r="L48" s="8"/>
      <c r="M48" s="64">
        <f>IFERROR((85*$J48/J8+$K48)+IF(L48="",0,1/L48/1000),0)</f>
        <v>0</v>
      </c>
    </row>
    <row r="49" spans="2:13" ht="22.5" customHeight="1" x14ac:dyDescent="0.25">
      <c r="B49" s="61">
        <f>'Équipes 1er cycle'!A47</f>
        <v>0</v>
      </c>
      <c r="C49" s="1" t="e">
        <f>VLOOKUP($B49,'Équipes 1er cycle'!$A$7:$F$106,2,FALSE)</f>
        <v>#N/A</v>
      </c>
      <c r="D49" s="1" t="e">
        <f>VLOOKUP($B49,'Équipes 1er cycle'!$A$7:$F$106,3,FALSE)</f>
        <v>#N/A</v>
      </c>
      <c r="E49" s="62" t="e">
        <f>VLOOKUP($B49,'Équipes 1er cycle'!$A$7:$F$106,4,FALSE)</f>
        <v>#N/A</v>
      </c>
      <c r="F49" s="7"/>
      <c r="G49" s="63">
        <f t="shared" si="2"/>
        <v>0</v>
      </c>
      <c r="H49" s="7"/>
      <c r="I49" s="63">
        <f t="shared" si="3"/>
        <v>0</v>
      </c>
      <c r="J49" s="60">
        <f t="shared" si="4"/>
        <v>0</v>
      </c>
      <c r="K49" s="64" t="e">
        <f>VLOOKUP($B49,'Équipes 1er cycle'!$A$7:$F$106,6,FALSE)</f>
        <v>#N/A</v>
      </c>
      <c r="L49" s="8"/>
      <c r="M49" s="64">
        <f>IFERROR((85*$J49/J8+$K49)+IF(L49="",0,1/L49/1000),0)</f>
        <v>0</v>
      </c>
    </row>
    <row r="50" spans="2:13" ht="22.5" customHeight="1" x14ac:dyDescent="0.25">
      <c r="B50" s="61">
        <f>'Équipes 1er cycle'!A48</f>
        <v>0</v>
      </c>
      <c r="C50" s="1" t="e">
        <f>VLOOKUP($B50,'Équipes 1er cycle'!$A$7:$F$106,2,FALSE)</f>
        <v>#N/A</v>
      </c>
      <c r="D50" s="1" t="e">
        <f>VLOOKUP($B50,'Équipes 1er cycle'!$A$7:$F$106,3,FALSE)</f>
        <v>#N/A</v>
      </c>
      <c r="E50" s="62" t="e">
        <f>VLOOKUP($B50,'Équipes 1er cycle'!$A$7:$F$106,4,FALSE)</f>
        <v>#N/A</v>
      </c>
      <c r="F50" s="7"/>
      <c r="G50" s="63">
        <f t="shared" si="2"/>
        <v>0</v>
      </c>
      <c r="H50" s="7"/>
      <c r="I50" s="63">
        <f t="shared" si="3"/>
        <v>0</v>
      </c>
      <c r="J50" s="60">
        <f t="shared" si="4"/>
        <v>0</v>
      </c>
      <c r="K50" s="64" t="e">
        <f>VLOOKUP($B50,'Équipes 1er cycle'!$A$7:$F$106,6,FALSE)</f>
        <v>#N/A</v>
      </c>
      <c r="L50" s="8"/>
      <c r="M50" s="64">
        <f>IFERROR((85*$J50/J8+$K50)+IF(L50="",0,1/L50/1000),0)</f>
        <v>0</v>
      </c>
    </row>
    <row r="51" spans="2:13" ht="22.5" customHeight="1" x14ac:dyDescent="0.25">
      <c r="B51" s="61">
        <f>'Équipes 1er cycle'!A49</f>
        <v>0</v>
      </c>
      <c r="C51" s="1" t="e">
        <f>VLOOKUP($B51,'Équipes 1er cycle'!$A$7:$F$106,2,FALSE)</f>
        <v>#N/A</v>
      </c>
      <c r="D51" s="1" t="e">
        <f>VLOOKUP($B51,'Équipes 1er cycle'!$A$7:$F$106,3,FALSE)</f>
        <v>#N/A</v>
      </c>
      <c r="E51" s="62" t="e">
        <f>VLOOKUP($B51,'Équipes 1er cycle'!$A$7:$F$106,4,FALSE)</f>
        <v>#N/A</v>
      </c>
      <c r="F51" s="7"/>
      <c r="G51" s="63">
        <f t="shared" si="2"/>
        <v>0</v>
      </c>
      <c r="H51" s="7"/>
      <c r="I51" s="63">
        <f t="shared" si="3"/>
        <v>0</v>
      </c>
      <c r="J51" s="60">
        <f t="shared" si="4"/>
        <v>0</v>
      </c>
      <c r="K51" s="64" t="e">
        <f>VLOOKUP($B51,'Équipes 1er cycle'!$A$7:$F$106,6,FALSE)</f>
        <v>#N/A</v>
      </c>
      <c r="L51" s="8"/>
      <c r="M51" s="64">
        <f>IFERROR((85*$J51/J8+$K51)+IF(L51="",0,1/L51/1000),0)</f>
        <v>0</v>
      </c>
    </row>
    <row r="52" spans="2:13" ht="22.5" customHeight="1" x14ac:dyDescent="0.25">
      <c r="B52" s="61">
        <f>'Équipes 1er cycle'!A50</f>
        <v>0</v>
      </c>
      <c r="C52" s="1" t="e">
        <f>VLOOKUP($B52,'Équipes 1er cycle'!$A$7:$F$106,2,FALSE)</f>
        <v>#N/A</v>
      </c>
      <c r="D52" s="1" t="e">
        <f>VLOOKUP($B52,'Équipes 1er cycle'!$A$7:$F$106,3,FALSE)</f>
        <v>#N/A</v>
      </c>
      <c r="E52" s="62" t="e">
        <f>VLOOKUP($B52,'Équipes 1er cycle'!$A$7:$F$106,4,FALSE)</f>
        <v>#N/A</v>
      </c>
      <c r="F52" s="7"/>
      <c r="G52" s="63">
        <f t="shared" si="2"/>
        <v>0</v>
      </c>
      <c r="H52" s="7"/>
      <c r="I52" s="63">
        <f t="shared" si="3"/>
        <v>0</v>
      </c>
      <c r="J52" s="60">
        <f t="shared" si="4"/>
        <v>0</v>
      </c>
      <c r="K52" s="64" t="e">
        <f>VLOOKUP($B52,'Équipes 1er cycle'!$A$7:$F$106,6,FALSE)</f>
        <v>#N/A</v>
      </c>
      <c r="L52" s="8"/>
      <c r="M52" s="64">
        <f>IFERROR((85*$J52/J8+$K52)+IF(L52="",0,1/L52/1000),0)</f>
        <v>0</v>
      </c>
    </row>
    <row r="53" spans="2:13" ht="22.5" customHeight="1" x14ac:dyDescent="0.25">
      <c r="B53" s="61">
        <f>'Équipes 1er cycle'!A51</f>
        <v>0</v>
      </c>
      <c r="C53" s="1" t="e">
        <f>VLOOKUP($B53,'Équipes 1er cycle'!$A$7:$F$106,2,FALSE)</f>
        <v>#N/A</v>
      </c>
      <c r="D53" s="1" t="e">
        <f>VLOOKUP($B53,'Équipes 1er cycle'!$A$7:$F$106,3,FALSE)</f>
        <v>#N/A</v>
      </c>
      <c r="E53" s="62" t="e">
        <f>VLOOKUP($B53,'Équipes 1er cycle'!$A$7:$F$106,4,FALSE)</f>
        <v>#N/A</v>
      </c>
      <c r="F53" s="7"/>
      <c r="G53" s="63">
        <f t="shared" si="2"/>
        <v>0</v>
      </c>
      <c r="H53" s="7"/>
      <c r="I53" s="63">
        <f t="shared" si="3"/>
        <v>0</v>
      </c>
      <c r="J53" s="60">
        <f t="shared" si="4"/>
        <v>0</v>
      </c>
      <c r="K53" s="64" t="e">
        <f>VLOOKUP($B53,'Équipes 1er cycle'!$A$7:$F$106,6,FALSE)</f>
        <v>#N/A</v>
      </c>
      <c r="L53" s="8"/>
      <c r="M53" s="64">
        <f>IFERROR((85*$J53/J8+$K53)+IF(L53="",0,1/L53/1000),0)</f>
        <v>0</v>
      </c>
    </row>
    <row r="54" spans="2:13" ht="22.5" customHeight="1" x14ac:dyDescent="0.25">
      <c r="B54" s="61">
        <f>'Équipes 1er cycle'!A52</f>
        <v>0</v>
      </c>
      <c r="C54" s="1" t="e">
        <f>VLOOKUP($B54,'Équipes 1er cycle'!$A$7:$F$106,2,FALSE)</f>
        <v>#N/A</v>
      </c>
      <c r="D54" s="1" t="e">
        <f>VLOOKUP($B54,'Équipes 1er cycle'!$A$7:$F$106,3,FALSE)</f>
        <v>#N/A</v>
      </c>
      <c r="E54" s="62" t="e">
        <f>VLOOKUP($B54,'Équipes 1er cycle'!$A$7:$F$106,4,FALSE)</f>
        <v>#N/A</v>
      </c>
      <c r="F54" s="7"/>
      <c r="G54" s="63">
        <f t="shared" si="2"/>
        <v>0</v>
      </c>
      <c r="H54" s="7"/>
      <c r="I54" s="63">
        <f t="shared" si="3"/>
        <v>0</v>
      </c>
      <c r="J54" s="60">
        <f t="shared" si="4"/>
        <v>0</v>
      </c>
      <c r="K54" s="64" t="e">
        <f>VLOOKUP($B54,'Équipes 1er cycle'!$A$7:$F$106,6,FALSE)</f>
        <v>#N/A</v>
      </c>
      <c r="L54" s="8"/>
      <c r="M54" s="64">
        <f>IFERROR((85*$J54/J8+$K54)+IF(L54="",0,1/L54/1000),0)</f>
        <v>0</v>
      </c>
    </row>
    <row r="55" spans="2:13" ht="22.5" customHeight="1" x14ac:dyDescent="0.25">
      <c r="B55" s="61">
        <f>'Équipes 1er cycle'!A53</f>
        <v>0</v>
      </c>
      <c r="C55" s="1" t="e">
        <f>VLOOKUP($B55,'Équipes 1er cycle'!$A$7:$F$106,2,FALSE)</f>
        <v>#N/A</v>
      </c>
      <c r="D55" s="1" t="e">
        <f>VLOOKUP($B55,'Équipes 1er cycle'!$A$7:$F$106,3,FALSE)</f>
        <v>#N/A</v>
      </c>
      <c r="E55" s="62" t="e">
        <f>VLOOKUP($B55,'Équipes 1er cycle'!$A$7:$F$106,4,FALSE)</f>
        <v>#N/A</v>
      </c>
      <c r="F55" s="7"/>
      <c r="G55" s="63">
        <f t="shared" si="2"/>
        <v>0</v>
      </c>
      <c r="H55" s="7"/>
      <c r="I55" s="63">
        <f t="shared" si="3"/>
        <v>0</v>
      </c>
      <c r="J55" s="60">
        <f t="shared" si="4"/>
        <v>0</v>
      </c>
      <c r="K55" s="64" t="e">
        <f>VLOOKUP($B55,'Équipes 1er cycle'!$A$7:$F$106,6,FALSE)</f>
        <v>#N/A</v>
      </c>
      <c r="L55" s="8"/>
      <c r="M55" s="64">
        <f>IFERROR((85*$J55/J8+$K55)+IF(L55="",0,1/L55/1000),0)</f>
        <v>0</v>
      </c>
    </row>
    <row r="56" spans="2:13" ht="22.5" customHeight="1" x14ac:dyDescent="0.25">
      <c r="B56" s="61">
        <f>'Équipes 1er cycle'!A54</f>
        <v>0</v>
      </c>
      <c r="C56" s="1" t="e">
        <f>VLOOKUP($B56,'Équipes 1er cycle'!$A$7:$F$106,2,FALSE)</f>
        <v>#N/A</v>
      </c>
      <c r="D56" s="1" t="e">
        <f>VLOOKUP($B56,'Équipes 1er cycle'!$A$7:$F$106,3,FALSE)</f>
        <v>#N/A</v>
      </c>
      <c r="E56" s="62" t="e">
        <f>VLOOKUP($B56,'Équipes 1er cycle'!$A$7:$F$106,4,FALSE)</f>
        <v>#N/A</v>
      </c>
      <c r="F56" s="7"/>
      <c r="G56" s="63">
        <f t="shared" si="2"/>
        <v>0</v>
      </c>
      <c r="H56" s="7"/>
      <c r="I56" s="63">
        <f t="shared" si="3"/>
        <v>0</v>
      </c>
      <c r="J56" s="60">
        <f t="shared" si="4"/>
        <v>0</v>
      </c>
      <c r="K56" s="64" t="e">
        <f>VLOOKUP($B56,'Équipes 1er cycle'!$A$7:$F$106,6,FALSE)</f>
        <v>#N/A</v>
      </c>
      <c r="L56" s="8"/>
      <c r="M56" s="64">
        <f>IFERROR((85*$J56/J8+$K56)+IF(L56="",0,1/L56/1000),0)</f>
        <v>0</v>
      </c>
    </row>
    <row r="57" spans="2:13" ht="22.5" customHeight="1" x14ac:dyDescent="0.25">
      <c r="B57" s="61">
        <f>'Équipes 1er cycle'!A55</f>
        <v>0</v>
      </c>
      <c r="C57" s="1" t="e">
        <f>VLOOKUP($B57,'Équipes 1er cycle'!$A$7:$F$106,2,FALSE)</f>
        <v>#N/A</v>
      </c>
      <c r="D57" s="1" t="e">
        <f>VLOOKUP($B57,'Équipes 1er cycle'!$A$7:$F$106,3,FALSE)</f>
        <v>#N/A</v>
      </c>
      <c r="E57" s="62" t="e">
        <f>VLOOKUP($B57,'Équipes 1er cycle'!$A$7:$F$106,4,FALSE)</f>
        <v>#N/A</v>
      </c>
      <c r="F57" s="7"/>
      <c r="G57" s="63">
        <f t="shared" si="2"/>
        <v>0</v>
      </c>
      <c r="H57" s="7"/>
      <c r="I57" s="63">
        <f t="shared" si="3"/>
        <v>0</v>
      </c>
      <c r="J57" s="60">
        <f t="shared" si="4"/>
        <v>0</v>
      </c>
      <c r="K57" s="64" t="e">
        <f>VLOOKUP($B57,'Équipes 1er cycle'!$A$7:$F$106,6,FALSE)</f>
        <v>#N/A</v>
      </c>
      <c r="L57" s="8"/>
      <c r="M57" s="64">
        <f>IFERROR((85*$J57/J8+$K57)+IF(L57="",0,1/L57/1000),0)</f>
        <v>0</v>
      </c>
    </row>
    <row r="58" spans="2:13" ht="22.5" customHeight="1" x14ac:dyDescent="0.25">
      <c r="B58" s="61">
        <f>'Équipes 1er cycle'!A56</f>
        <v>0</v>
      </c>
      <c r="C58" s="1" t="e">
        <f>VLOOKUP($B58,'Équipes 1er cycle'!$A$7:$F$106,2,FALSE)</f>
        <v>#N/A</v>
      </c>
      <c r="D58" s="1" t="e">
        <f>VLOOKUP($B58,'Équipes 1er cycle'!$A$7:$F$106,3,FALSE)</f>
        <v>#N/A</v>
      </c>
      <c r="E58" s="62" t="e">
        <f>VLOOKUP($B58,'Équipes 1er cycle'!$A$7:$F$106,4,FALSE)</f>
        <v>#N/A</v>
      </c>
      <c r="F58" s="7"/>
      <c r="G58" s="63">
        <f t="shared" si="2"/>
        <v>0</v>
      </c>
      <c r="H58" s="7"/>
      <c r="I58" s="63">
        <f t="shared" si="3"/>
        <v>0</v>
      </c>
      <c r="J58" s="60">
        <f t="shared" si="4"/>
        <v>0</v>
      </c>
      <c r="K58" s="64" t="e">
        <f>VLOOKUP($B58,'Équipes 1er cycle'!$A$7:$F$106,6,FALSE)</f>
        <v>#N/A</v>
      </c>
      <c r="L58" s="8"/>
      <c r="M58" s="64">
        <f>IFERROR((85*$J58/J8+$K58)+IF(L58="",0,1/L58/1000),0)</f>
        <v>0</v>
      </c>
    </row>
    <row r="59" spans="2:13" ht="22.5" customHeight="1" x14ac:dyDescent="0.25">
      <c r="B59" s="61">
        <f>'Équipes 1er cycle'!A57</f>
        <v>0</v>
      </c>
      <c r="C59" s="1" t="e">
        <f>VLOOKUP($B59,'Équipes 1er cycle'!$A$7:$F$106,2,FALSE)</f>
        <v>#N/A</v>
      </c>
      <c r="D59" s="1" t="e">
        <f>VLOOKUP($B59,'Équipes 1er cycle'!$A$7:$F$106,3,FALSE)</f>
        <v>#N/A</v>
      </c>
      <c r="E59" s="62" t="e">
        <f>VLOOKUP($B59,'Équipes 1er cycle'!$A$7:$F$106,4,FALSE)</f>
        <v>#N/A</v>
      </c>
      <c r="F59" s="6"/>
      <c r="G59" s="63">
        <f t="shared" si="2"/>
        <v>0</v>
      </c>
      <c r="H59" s="6"/>
      <c r="I59" s="63">
        <f t="shared" si="3"/>
        <v>0</v>
      </c>
      <c r="J59" s="60">
        <f t="shared" ref="J59:J108" si="5">$G59+$I59</f>
        <v>0</v>
      </c>
      <c r="K59" s="64" t="e">
        <f>VLOOKUP($B59,'Équipes 1er cycle'!$A$7:$F$106,6,FALSE)</f>
        <v>#N/A</v>
      </c>
      <c r="L59" s="6"/>
      <c r="M59" s="64">
        <f>IFERROR((85*$J59/J8+$K59)+IF(L59="",0,1/L59/1000),0)</f>
        <v>0</v>
      </c>
    </row>
    <row r="60" spans="2:13" ht="22.5" customHeight="1" x14ac:dyDescent="0.25">
      <c r="B60" s="61">
        <f>'Équipes 1er cycle'!A58</f>
        <v>0</v>
      </c>
      <c r="C60" s="1" t="e">
        <f>VLOOKUP($B60,'Équipes 1er cycle'!$A$7:$F$106,2,FALSE)</f>
        <v>#N/A</v>
      </c>
      <c r="D60" s="1" t="e">
        <f>VLOOKUP($B60,'Équipes 1er cycle'!$A$7:$F$106,3,FALSE)</f>
        <v>#N/A</v>
      </c>
      <c r="E60" s="62" t="e">
        <f>VLOOKUP($B60,'Équipes 1er cycle'!$A$7:$F$106,4,FALSE)</f>
        <v>#N/A</v>
      </c>
      <c r="F60" s="6"/>
      <c r="G60" s="63">
        <f t="shared" si="2"/>
        <v>0</v>
      </c>
      <c r="H60" s="6"/>
      <c r="I60" s="63">
        <f t="shared" si="3"/>
        <v>0</v>
      </c>
      <c r="J60" s="60">
        <f t="shared" si="5"/>
        <v>0</v>
      </c>
      <c r="K60" s="64" t="e">
        <f>VLOOKUP($B60,'Équipes 1er cycle'!$A$7:$F$106,6,FALSE)</f>
        <v>#N/A</v>
      </c>
      <c r="L60" s="6"/>
      <c r="M60" s="64">
        <f>IFERROR((85*$J60/J8+$K60)+IF(L60="",0,1/L60/1000),0)</f>
        <v>0</v>
      </c>
    </row>
    <row r="61" spans="2:13" ht="22.5" customHeight="1" x14ac:dyDescent="0.25">
      <c r="B61" s="61">
        <f>'Équipes 1er cycle'!A59</f>
        <v>0</v>
      </c>
      <c r="C61" s="1" t="e">
        <f>VLOOKUP($B61,'Équipes 1er cycle'!$A$7:$F$106,2,FALSE)</f>
        <v>#N/A</v>
      </c>
      <c r="D61" s="1" t="e">
        <f>VLOOKUP($B61,'Équipes 1er cycle'!$A$7:$F$106,3,FALSE)</f>
        <v>#N/A</v>
      </c>
      <c r="E61" s="62" t="e">
        <f>VLOOKUP($B61,'Équipes 1er cycle'!$A$7:$F$106,4,FALSE)</f>
        <v>#N/A</v>
      </c>
      <c r="F61" s="6"/>
      <c r="G61" s="63">
        <f t="shared" si="2"/>
        <v>0</v>
      </c>
      <c r="H61" s="6"/>
      <c r="I61" s="63">
        <f t="shared" si="3"/>
        <v>0</v>
      </c>
      <c r="J61" s="60">
        <f t="shared" si="5"/>
        <v>0</v>
      </c>
      <c r="K61" s="64" t="e">
        <f>VLOOKUP($B61,'Équipes 1er cycle'!$A$7:$F$106,6,FALSE)</f>
        <v>#N/A</v>
      </c>
      <c r="L61" s="6"/>
      <c r="M61" s="64">
        <f>IFERROR((85*$J61/J8+$K61)+IF(L61="",0,1/L61/1000),0)</f>
        <v>0</v>
      </c>
    </row>
    <row r="62" spans="2:13" ht="22.5" customHeight="1" x14ac:dyDescent="0.25">
      <c r="B62" s="61">
        <f>'Équipes 1er cycle'!A60</f>
        <v>0</v>
      </c>
      <c r="C62" s="1" t="e">
        <f>VLOOKUP($B62,'Équipes 1er cycle'!$A$7:$F$106,2,FALSE)</f>
        <v>#N/A</v>
      </c>
      <c r="D62" s="1" t="e">
        <f>VLOOKUP($B62,'Équipes 1er cycle'!$A$7:$F$106,3,FALSE)</f>
        <v>#N/A</v>
      </c>
      <c r="E62" s="62" t="e">
        <f>VLOOKUP($B62,'Équipes 1er cycle'!$A$7:$F$106,4,FALSE)</f>
        <v>#N/A</v>
      </c>
      <c r="F62" s="6"/>
      <c r="G62" s="63">
        <f t="shared" si="2"/>
        <v>0</v>
      </c>
      <c r="H62" s="6"/>
      <c r="I62" s="63">
        <f t="shared" si="3"/>
        <v>0</v>
      </c>
      <c r="J62" s="60">
        <f t="shared" si="5"/>
        <v>0</v>
      </c>
      <c r="K62" s="64" t="e">
        <f>VLOOKUP($B62,'Équipes 1er cycle'!$A$7:$F$106,6,FALSE)</f>
        <v>#N/A</v>
      </c>
      <c r="L62" s="6"/>
      <c r="M62" s="64">
        <f>IFERROR((85*$J62/J8+$K62)+IF(L62="",0,1/L62/1000),0)</f>
        <v>0</v>
      </c>
    </row>
    <row r="63" spans="2:13" ht="22.5" customHeight="1" x14ac:dyDescent="0.25">
      <c r="B63" s="61">
        <f>'Équipes 1er cycle'!A61</f>
        <v>0</v>
      </c>
      <c r="C63" s="1" t="e">
        <f>VLOOKUP($B63,'Équipes 1er cycle'!$A$7:$F$106,2,FALSE)</f>
        <v>#N/A</v>
      </c>
      <c r="D63" s="1" t="e">
        <f>VLOOKUP($B63,'Équipes 1er cycle'!$A$7:$F$106,3,FALSE)</f>
        <v>#N/A</v>
      </c>
      <c r="E63" s="62" t="e">
        <f>VLOOKUP($B63,'Équipes 1er cycle'!$A$7:$F$106,4,FALSE)</f>
        <v>#N/A</v>
      </c>
      <c r="F63" s="6"/>
      <c r="G63" s="63">
        <f t="shared" si="2"/>
        <v>0</v>
      </c>
      <c r="H63" s="6"/>
      <c r="I63" s="63">
        <f t="shared" si="3"/>
        <v>0</v>
      </c>
      <c r="J63" s="60">
        <f t="shared" si="5"/>
        <v>0</v>
      </c>
      <c r="K63" s="64" t="e">
        <f>VLOOKUP($B63,'Équipes 1er cycle'!$A$7:$F$106,6,FALSE)</f>
        <v>#N/A</v>
      </c>
      <c r="L63" s="6"/>
      <c r="M63" s="64">
        <f>IFERROR((85*$J63/J8+$K63)+IF(L63="",0,1/L63/1000),0)</f>
        <v>0</v>
      </c>
    </row>
    <row r="64" spans="2:13" ht="22.5" customHeight="1" x14ac:dyDescent="0.25">
      <c r="B64" s="61">
        <f>'Équipes 1er cycle'!A62</f>
        <v>0</v>
      </c>
      <c r="C64" s="1" t="e">
        <f>VLOOKUP($B64,'Équipes 1er cycle'!$A$7:$F$106,2,FALSE)</f>
        <v>#N/A</v>
      </c>
      <c r="D64" s="1" t="e">
        <f>VLOOKUP($B64,'Équipes 1er cycle'!$A$7:$F$106,3,FALSE)</f>
        <v>#N/A</v>
      </c>
      <c r="E64" s="62" t="e">
        <f>VLOOKUP($B64,'Équipes 1er cycle'!$A$7:$F$106,4,FALSE)</f>
        <v>#N/A</v>
      </c>
      <c r="F64" s="6"/>
      <c r="G64" s="63">
        <f t="shared" si="2"/>
        <v>0</v>
      </c>
      <c r="H64" s="6"/>
      <c r="I64" s="63">
        <f t="shared" si="3"/>
        <v>0</v>
      </c>
      <c r="J64" s="60">
        <f t="shared" si="5"/>
        <v>0</v>
      </c>
      <c r="K64" s="64" t="e">
        <f>VLOOKUP($B64,'Équipes 1er cycle'!$A$7:$F$106,6,FALSE)</f>
        <v>#N/A</v>
      </c>
      <c r="L64" s="6"/>
      <c r="M64" s="64">
        <f>IFERROR((85*$J64/J8+$K64)+IF(L64="",0,1/L64/1000),0)</f>
        <v>0</v>
      </c>
    </row>
    <row r="65" spans="2:13" ht="22.5" customHeight="1" x14ac:dyDescent="0.25">
      <c r="B65" s="61">
        <f>'Équipes 1er cycle'!A63</f>
        <v>0</v>
      </c>
      <c r="C65" s="1" t="e">
        <f>VLOOKUP($B65,'Équipes 1er cycle'!$A$7:$F$106,2,FALSE)</f>
        <v>#N/A</v>
      </c>
      <c r="D65" s="1" t="e">
        <f>VLOOKUP($B65,'Équipes 1er cycle'!$A$7:$F$106,3,FALSE)</f>
        <v>#N/A</v>
      </c>
      <c r="E65" s="62" t="e">
        <f>VLOOKUP($B65,'Équipes 1er cycle'!$A$7:$F$106,4,FALSE)</f>
        <v>#N/A</v>
      </c>
      <c r="F65" s="6"/>
      <c r="G65" s="63">
        <f t="shared" si="2"/>
        <v>0</v>
      </c>
      <c r="H65" s="6"/>
      <c r="I65" s="63">
        <f t="shared" si="3"/>
        <v>0</v>
      </c>
      <c r="J65" s="60">
        <f t="shared" si="5"/>
        <v>0</v>
      </c>
      <c r="K65" s="64" t="e">
        <f>VLOOKUP($B65,'Équipes 1er cycle'!$A$7:$F$106,6,FALSE)</f>
        <v>#N/A</v>
      </c>
      <c r="L65" s="6"/>
      <c r="M65" s="64">
        <f>IFERROR((85*$J65/J8+$K65)+IF(L65="",0,1/L65/1000),0)</f>
        <v>0</v>
      </c>
    </row>
    <row r="66" spans="2:13" ht="22.5" customHeight="1" x14ac:dyDescent="0.25">
      <c r="B66" s="61">
        <f>'Équipes 1er cycle'!A64</f>
        <v>0</v>
      </c>
      <c r="C66" s="1" t="e">
        <f>VLOOKUP($B66,'Équipes 1er cycle'!$A$7:$F$106,2,FALSE)</f>
        <v>#N/A</v>
      </c>
      <c r="D66" s="1" t="e">
        <f>VLOOKUP($B66,'Équipes 1er cycle'!$A$7:$F$106,3,FALSE)</f>
        <v>#N/A</v>
      </c>
      <c r="E66" s="62" t="e">
        <f>VLOOKUP($B66,'Équipes 1er cycle'!$A$7:$F$106,4,FALSE)</f>
        <v>#N/A</v>
      </c>
      <c r="F66" s="6"/>
      <c r="G66" s="63">
        <f t="shared" si="2"/>
        <v>0</v>
      </c>
      <c r="H66" s="6"/>
      <c r="I66" s="63">
        <f t="shared" si="3"/>
        <v>0</v>
      </c>
      <c r="J66" s="60">
        <f t="shared" si="5"/>
        <v>0</v>
      </c>
      <c r="K66" s="64" t="e">
        <f>VLOOKUP($B66,'Équipes 1er cycle'!$A$7:$F$106,6,FALSE)</f>
        <v>#N/A</v>
      </c>
      <c r="L66" s="6"/>
      <c r="M66" s="64">
        <f>IFERROR((85*$J66/J8+$K66)+IF(L66="",0,1/L66/1000),0)</f>
        <v>0</v>
      </c>
    </row>
    <row r="67" spans="2:13" ht="22.5" customHeight="1" x14ac:dyDescent="0.25">
      <c r="B67" s="61">
        <f>'Équipes 1er cycle'!A65</f>
        <v>0</v>
      </c>
      <c r="C67" s="1" t="e">
        <f>VLOOKUP($B67,'Équipes 1er cycle'!$A$7:$F$106,2,FALSE)</f>
        <v>#N/A</v>
      </c>
      <c r="D67" s="1" t="e">
        <f>VLOOKUP($B67,'Équipes 1er cycle'!$A$7:$F$106,3,FALSE)</f>
        <v>#N/A</v>
      </c>
      <c r="E67" s="62" t="e">
        <f>VLOOKUP($B67,'Équipes 1er cycle'!$A$7:$F$106,4,FALSE)</f>
        <v>#N/A</v>
      </c>
      <c r="F67" s="6"/>
      <c r="G67" s="63">
        <f t="shared" si="2"/>
        <v>0</v>
      </c>
      <c r="H67" s="6"/>
      <c r="I67" s="63">
        <f t="shared" si="3"/>
        <v>0</v>
      </c>
      <c r="J67" s="60">
        <f t="shared" si="5"/>
        <v>0</v>
      </c>
      <c r="K67" s="64" t="e">
        <f>VLOOKUP($B67,'Équipes 1er cycle'!$A$7:$F$106,6,FALSE)</f>
        <v>#N/A</v>
      </c>
      <c r="L67" s="6"/>
      <c r="M67" s="64">
        <f>IFERROR((85*$J67/J8+$K67)+IF(L67="",0,1/L67/1000),0)</f>
        <v>0</v>
      </c>
    </row>
    <row r="68" spans="2:13" ht="22.5" customHeight="1" x14ac:dyDescent="0.25">
      <c r="B68" s="61">
        <f>'Équipes 1er cycle'!A66</f>
        <v>0</v>
      </c>
      <c r="C68" s="1" t="e">
        <f>VLOOKUP($B68,'Équipes 1er cycle'!$A$7:$F$106,2,FALSE)</f>
        <v>#N/A</v>
      </c>
      <c r="D68" s="1" t="e">
        <f>VLOOKUP($B68,'Équipes 1er cycle'!$A$7:$F$106,3,FALSE)</f>
        <v>#N/A</v>
      </c>
      <c r="E68" s="62" t="e">
        <f>VLOOKUP($B68,'Équipes 1er cycle'!$A$7:$F$106,4,FALSE)</f>
        <v>#N/A</v>
      </c>
      <c r="F68" s="6"/>
      <c r="G68" s="63">
        <f t="shared" si="2"/>
        <v>0</v>
      </c>
      <c r="H68" s="6"/>
      <c r="I68" s="63">
        <f t="shared" si="3"/>
        <v>0</v>
      </c>
      <c r="J68" s="60">
        <f t="shared" si="5"/>
        <v>0</v>
      </c>
      <c r="K68" s="64" t="e">
        <f>VLOOKUP($B68,'Équipes 1er cycle'!$A$7:$F$106,6,FALSE)</f>
        <v>#N/A</v>
      </c>
      <c r="L68" s="6"/>
      <c r="M68" s="64">
        <f>IFERROR((85*$J68/J8+$K68)+IF(L68="",0,1/L68/1000),0)</f>
        <v>0</v>
      </c>
    </row>
    <row r="69" spans="2:13" ht="22.5" customHeight="1" x14ac:dyDescent="0.25">
      <c r="B69" s="61">
        <f>'Équipes 1er cycle'!A67</f>
        <v>0</v>
      </c>
      <c r="C69" s="1" t="e">
        <f>VLOOKUP($B69,'Équipes 1er cycle'!$A$7:$F$106,2,FALSE)</f>
        <v>#N/A</v>
      </c>
      <c r="D69" s="1" t="e">
        <f>VLOOKUP($B69,'Équipes 1er cycle'!$A$7:$F$106,3,FALSE)</f>
        <v>#N/A</v>
      </c>
      <c r="E69" s="62" t="e">
        <f>VLOOKUP($B69,'Équipes 1er cycle'!$A$7:$F$106,4,FALSE)</f>
        <v>#N/A</v>
      </c>
      <c r="F69" s="6"/>
      <c r="G69" s="63">
        <f t="shared" si="2"/>
        <v>0</v>
      </c>
      <c r="H69" s="6"/>
      <c r="I69" s="63">
        <f t="shared" si="3"/>
        <v>0</v>
      </c>
      <c r="J69" s="60">
        <f t="shared" si="5"/>
        <v>0</v>
      </c>
      <c r="K69" s="64" t="e">
        <f>VLOOKUP($B69,'Équipes 1er cycle'!$A$7:$F$106,6,FALSE)</f>
        <v>#N/A</v>
      </c>
      <c r="L69" s="6"/>
      <c r="M69" s="64">
        <f>IFERROR((85*$J69/J8+$K69)+IF(L69="",0,1/L69/1000),0)</f>
        <v>0</v>
      </c>
    </row>
    <row r="70" spans="2:13" ht="22.5" customHeight="1" x14ac:dyDescent="0.25">
      <c r="B70" s="61">
        <f>'Équipes 1er cycle'!A68</f>
        <v>0</v>
      </c>
      <c r="C70" s="1" t="e">
        <f>VLOOKUP($B70,'Équipes 1er cycle'!$A$7:$F$106,2,FALSE)</f>
        <v>#N/A</v>
      </c>
      <c r="D70" s="1" t="e">
        <f>VLOOKUP($B70,'Équipes 1er cycle'!$A$7:$F$106,3,FALSE)</f>
        <v>#N/A</v>
      </c>
      <c r="E70" s="62" t="e">
        <f>VLOOKUP($B70,'Équipes 1er cycle'!$A$7:$F$106,4,FALSE)</f>
        <v>#N/A</v>
      </c>
      <c r="F70" s="6"/>
      <c r="G70" s="63">
        <f t="shared" si="2"/>
        <v>0</v>
      </c>
      <c r="H70" s="6"/>
      <c r="I70" s="63">
        <f t="shared" si="3"/>
        <v>0</v>
      </c>
      <c r="J70" s="60">
        <f t="shared" si="5"/>
        <v>0</v>
      </c>
      <c r="K70" s="64" t="e">
        <f>VLOOKUP($B70,'Équipes 1er cycle'!$A$7:$F$106,6,FALSE)</f>
        <v>#N/A</v>
      </c>
      <c r="L70" s="6"/>
      <c r="M70" s="64">
        <f>IFERROR((85*$J70/J8+$K70)+IF(L70="",0,1/L70/1000),0)</f>
        <v>0</v>
      </c>
    </row>
    <row r="71" spans="2:13" ht="22.5" customHeight="1" x14ac:dyDescent="0.25">
      <c r="B71" s="61">
        <f>'Équipes 1er cycle'!A69</f>
        <v>0</v>
      </c>
      <c r="C71" s="1" t="e">
        <f>VLOOKUP($B71,'Équipes 1er cycle'!$A$7:$F$106,2,FALSE)</f>
        <v>#N/A</v>
      </c>
      <c r="D71" s="1" t="e">
        <f>VLOOKUP($B71,'Équipes 1er cycle'!$A$7:$F$106,3,FALSE)</f>
        <v>#N/A</v>
      </c>
      <c r="E71" s="62" t="e">
        <f>VLOOKUP($B71,'Équipes 1er cycle'!$A$7:$F$106,4,FALSE)</f>
        <v>#N/A</v>
      </c>
      <c r="F71" s="6"/>
      <c r="G71" s="63">
        <f t="shared" si="2"/>
        <v>0</v>
      </c>
      <c r="H71" s="6"/>
      <c r="I71" s="63">
        <f t="shared" si="3"/>
        <v>0</v>
      </c>
      <c r="J71" s="60">
        <f t="shared" si="5"/>
        <v>0</v>
      </c>
      <c r="K71" s="64" t="e">
        <f>VLOOKUP($B71,'Équipes 1er cycle'!$A$7:$F$106,6,FALSE)</f>
        <v>#N/A</v>
      </c>
      <c r="L71" s="6"/>
      <c r="M71" s="64">
        <f>IFERROR((85*$J71/J8+$K71)+IF(L71="",0,1/L71/1000),0)</f>
        <v>0</v>
      </c>
    </row>
    <row r="72" spans="2:13" ht="22.5" customHeight="1" x14ac:dyDescent="0.25">
      <c r="B72" s="61">
        <f>'Équipes 1er cycle'!A70</f>
        <v>0</v>
      </c>
      <c r="C72" s="1" t="e">
        <f>VLOOKUP($B72,'Équipes 1er cycle'!$A$7:$F$106,2,FALSE)</f>
        <v>#N/A</v>
      </c>
      <c r="D72" s="1" t="e">
        <f>VLOOKUP($B72,'Équipes 1er cycle'!$A$7:$F$106,3,FALSE)</f>
        <v>#N/A</v>
      </c>
      <c r="E72" s="62" t="e">
        <f>VLOOKUP($B72,'Équipes 1er cycle'!$A$7:$F$106,4,FALSE)</f>
        <v>#N/A</v>
      </c>
      <c r="F72" s="6"/>
      <c r="G72" s="63">
        <f t="shared" si="2"/>
        <v>0</v>
      </c>
      <c r="H72" s="6"/>
      <c r="I72" s="63">
        <f t="shared" si="3"/>
        <v>0</v>
      </c>
      <c r="J72" s="60">
        <f t="shared" si="5"/>
        <v>0</v>
      </c>
      <c r="K72" s="64" t="e">
        <f>VLOOKUP($B72,'Équipes 1er cycle'!$A$7:$F$106,6,FALSE)</f>
        <v>#N/A</v>
      </c>
      <c r="L72" s="6"/>
      <c r="M72" s="64">
        <f>IFERROR((85*$J72/J8+$K72)+IF(L72="",0,1/L72/1000),0)</f>
        <v>0</v>
      </c>
    </row>
    <row r="73" spans="2:13" ht="22.5" customHeight="1" x14ac:dyDescent="0.25">
      <c r="B73" s="61">
        <f>'Équipes 1er cycle'!A71</f>
        <v>0</v>
      </c>
      <c r="C73" s="1" t="e">
        <f>VLOOKUP($B73,'Équipes 1er cycle'!$A$7:$F$106,2,FALSE)</f>
        <v>#N/A</v>
      </c>
      <c r="D73" s="1" t="e">
        <f>VLOOKUP($B73,'Équipes 1er cycle'!$A$7:$F$106,3,FALSE)</f>
        <v>#N/A</v>
      </c>
      <c r="E73" s="62" t="e">
        <f>VLOOKUP($B73,'Équipes 1er cycle'!$A$7:$F$106,4,FALSE)</f>
        <v>#N/A</v>
      </c>
      <c r="F73" s="6"/>
      <c r="G73" s="63">
        <f t="shared" si="2"/>
        <v>0</v>
      </c>
      <c r="H73" s="6"/>
      <c r="I73" s="63">
        <f t="shared" si="3"/>
        <v>0</v>
      </c>
      <c r="J73" s="60">
        <f t="shared" si="5"/>
        <v>0</v>
      </c>
      <c r="K73" s="64" t="e">
        <f>VLOOKUP($B73,'Équipes 1er cycle'!$A$7:$F$106,6,FALSE)</f>
        <v>#N/A</v>
      </c>
      <c r="L73" s="6"/>
      <c r="M73" s="64">
        <f>IFERROR((85*$J73/J8+$K73)+IF(L73="",0,1/L73/1000),0)</f>
        <v>0</v>
      </c>
    </row>
    <row r="74" spans="2:13" ht="22.5" customHeight="1" x14ac:dyDescent="0.25">
      <c r="B74" s="61">
        <f>'Équipes 1er cycle'!A72</f>
        <v>0</v>
      </c>
      <c r="C74" s="1" t="e">
        <f>VLOOKUP($B74,'Équipes 1er cycle'!$A$7:$F$106,2,FALSE)</f>
        <v>#N/A</v>
      </c>
      <c r="D74" s="1" t="e">
        <f>VLOOKUP($B74,'Équipes 1er cycle'!$A$7:$F$106,3,FALSE)</f>
        <v>#N/A</v>
      </c>
      <c r="E74" s="62" t="e">
        <f>VLOOKUP($B74,'Équipes 1er cycle'!$A$7:$F$106,4,FALSE)</f>
        <v>#N/A</v>
      </c>
      <c r="F74" s="6"/>
      <c r="G74" s="63">
        <f t="shared" ref="G74:G108" si="6">IF(F74="X",0,IF(F74="",0,F74))</f>
        <v>0</v>
      </c>
      <c r="H74" s="6"/>
      <c r="I74" s="63">
        <f t="shared" ref="I74:I108" si="7">IF(H74="X",0,IF(H74="",0,H74))</f>
        <v>0</v>
      </c>
      <c r="J74" s="60">
        <f t="shared" si="5"/>
        <v>0</v>
      </c>
      <c r="K74" s="64" t="e">
        <f>VLOOKUP($B74,'Équipes 1er cycle'!$A$7:$F$106,6,FALSE)</f>
        <v>#N/A</v>
      </c>
      <c r="L74" s="6"/>
      <c r="M74" s="64">
        <f>IFERROR((85*$J74/J8+$K74)+IF(L74="",0,1/L74/1000),0)</f>
        <v>0</v>
      </c>
    </row>
    <row r="75" spans="2:13" ht="22.5" customHeight="1" x14ac:dyDescent="0.25">
      <c r="B75" s="61">
        <f>'Équipes 1er cycle'!A73</f>
        <v>0</v>
      </c>
      <c r="C75" s="1" t="e">
        <f>VLOOKUP($B75,'Équipes 1er cycle'!$A$7:$F$106,2,FALSE)</f>
        <v>#N/A</v>
      </c>
      <c r="D75" s="1" t="e">
        <f>VLOOKUP($B75,'Équipes 1er cycle'!$A$7:$F$106,3,FALSE)</f>
        <v>#N/A</v>
      </c>
      <c r="E75" s="62" t="e">
        <f>VLOOKUP($B75,'Équipes 1er cycle'!$A$7:$F$106,4,FALSE)</f>
        <v>#N/A</v>
      </c>
      <c r="F75" s="6"/>
      <c r="G75" s="63">
        <f t="shared" si="6"/>
        <v>0</v>
      </c>
      <c r="H75" s="6"/>
      <c r="I75" s="63">
        <f t="shared" si="7"/>
        <v>0</v>
      </c>
      <c r="J75" s="60">
        <f t="shared" si="5"/>
        <v>0</v>
      </c>
      <c r="K75" s="64" t="e">
        <f>VLOOKUP($B75,'Équipes 1er cycle'!$A$7:$F$106,6,FALSE)</f>
        <v>#N/A</v>
      </c>
      <c r="L75" s="6"/>
      <c r="M75" s="64">
        <f>IFERROR((85*$J75/J8+$K75)+IF(L75="",0,1/L75/1000),0)</f>
        <v>0</v>
      </c>
    </row>
    <row r="76" spans="2:13" ht="22.5" customHeight="1" x14ac:dyDescent="0.25">
      <c r="B76" s="61">
        <f>'Équipes 1er cycle'!A74</f>
        <v>0</v>
      </c>
      <c r="C76" s="1" t="e">
        <f>VLOOKUP($B76,'Équipes 1er cycle'!$A$7:$F$106,2,FALSE)</f>
        <v>#N/A</v>
      </c>
      <c r="D76" s="1" t="e">
        <f>VLOOKUP($B76,'Équipes 1er cycle'!$A$7:$F$106,3,FALSE)</f>
        <v>#N/A</v>
      </c>
      <c r="E76" s="62" t="e">
        <f>VLOOKUP($B76,'Équipes 1er cycle'!$A$7:$F$106,4,FALSE)</f>
        <v>#N/A</v>
      </c>
      <c r="F76" s="6"/>
      <c r="G76" s="63">
        <f t="shared" si="6"/>
        <v>0</v>
      </c>
      <c r="H76" s="6"/>
      <c r="I76" s="63">
        <f t="shared" si="7"/>
        <v>0</v>
      </c>
      <c r="J76" s="60">
        <f t="shared" si="5"/>
        <v>0</v>
      </c>
      <c r="K76" s="64" t="e">
        <f>VLOOKUP($B76,'Équipes 1er cycle'!$A$7:$F$106,6,FALSE)</f>
        <v>#N/A</v>
      </c>
      <c r="L76" s="6"/>
      <c r="M76" s="64">
        <f>IFERROR((85*$J76/J8+$K76)+IF(L76="",0,1/L76/1000),0)</f>
        <v>0</v>
      </c>
    </row>
    <row r="77" spans="2:13" ht="22.5" customHeight="1" x14ac:dyDescent="0.25">
      <c r="B77" s="61">
        <f>'Équipes 1er cycle'!A75</f>
        <v>0</v>
      </c>
      <c r="C77" s="1" t="e">
        <f>VLOOKUP($B77,'Équipes 1er cycle'!$A$7:$F$106,2,FALSE)</f>
        <v>#N/A</v>
      </c>
      <c r="D77" s="1" t="e">
        <f>VLOOKUP($B77,'Équipes 1er cycle'!$A$7:$F$106,3,FALSE)</f>
        <v>#N/A</v>
      </c>
      <c r="E77" s="62" t="e">
        <f>VLOOKUP($B77,'Équipes 1er cycle'!$A$7:$F$106,4,FALSE)</f>
        <v>#N/A</v>
      </c>
      <c r="F77" s="6"/>
      <c r="G77" s="63">
        <f t="shared" si="6"/>
        <v>0</v>
      </c>
      <c r="H77" s="6"/>
      <c r="I77" s="63">
        <f t="shared" si="7"/>
        <v>0</v>
      </c>
      <c r="J77" s="60">
        <f t="shared" si="5"/>
        <v>0</v>
      </c>
      <c r="K77" s="64" t="e">
        <f>VLOOKUP($B77,'Équipes 1er cycle'!$A$7:$F$106,6,FALSE)</f>
        <v>#N/A</v>
      </c>
      <c r="L77" s="6"/>
      <c r="M77" s="64">
        <f>IFERROR((85*$J77/J8+$K77)+IF(L77="",0,1/L77/1000),0)</f>
        <v>0</v>
      </c>
    </row>
    <row r="78" spans="2:13" ht="22.5" customHeight="1" x14ac:dyDescent="0.25">
      <c r="B78" s="61">
        <f>'Équipes 1er cycle'!A76</f>
        <v>0</v>
      </c>
      <c r="C78" s="1" t="e">
        <f>VLOOKUP($B78,'Équipes 1er cycle'!$A$7:$F$106,2,FALSE)</f>
        <v>#N/A</v>
      </c>
      <c r="D78" s="1" t="e">
        <f>VLOOKUP($B78,'Équipes 1er cycle'!$A$7:$F$106,3,FALSE)</f>
        <v>#N/A</v>
      </c>
      <c r="E78" s="62" t="e">
        <f>VLOOKUP($B78,'Équipes 1er cycle'!$A$7:$F$106,4,FALSE)</f>
        <v>#N/A</v>
      </c>
      <c r="F78" s="6"/>
      <c r="G78" s="63">
        <f t="shared" si="6"/>
        <v>0</v>
      </c>
      <c r="H78" s="6"/>
      <c r="I78" s="63">
        <f t="shared" si="7"/>
        <v>0</v>
      </c>
      <c r="J78" s="60">
        <f t="shared" si="5"/>
        <v>0</v>
      </c>
      <c r="K78" s="64" t="e">
        <f>VLOOKUP($B78,'Équipes 1er cycle'!$A$7:$F$106,6,FALSE)</f>
        <v>#N/A</v>
      </c>
      <c r="L78" s="6"/>
      <c r="M78" s="64">
        <f>IFERROR((85*$J78/J8+$K78)+IF(L78="",0,1/L78/1000),0)</f>
        <v>0</v>
      </c>
    </row>
    <row r="79" spans="2:13" ht="22.5" customHeight="1" x14ac:dyDescent="0.25">
      <c r="B79" s="61">
        <f>'Équipes 1er cycle'!A77</f>
        <v>0</v>
      </c>
      <c r="C79" s="1" t="e">
        <f>VLOOKUP($B79,'Équipes 1er cycle'!$A$7:$F$106,2,FALSE)</f>
        <v>#N/A</v>
      </c>
      <c r="D79" s="1" t="e">
        <f>VLOOKUP($B79,'Équipes 1er cycle'!$A$7:$F$106,3,FALSE)</f>
        <v>#N/A</v>
      </c>
      <c r="E79" s="62" t="e">
        <f>VLOOKUP($B79,'Équipes 1er cycle'!$A$7:$F$106,4,FALSE)</f>
        <v>#N/A</v>
      </c>
      <c r="F79" s="6"/>
      <c r="G79" s="63">
        <f t="shared" si="6"/>
        <v>0</v>
      </c>
      <c r="H79" s="6"/>
      <c r="I79" s="63">
        <f t="shared" si="7"/>
        <v>0</v>
      </c>
      <c r="J79" s="60">
        <f t="shared" si="5"/>
        <v>0</v>
      </c>
      <c r="K79" s="64" t="e">
        <f>VLOOKUP($B79,'Équipes 1er cycle'!$A$7:$F$106,6,FALSE)</f>
        <v>#N/A</v>
      </c>
      <c r="L79" s="6"/>
      <c r="M79" s="64">
        <f>IFERROR((85*$J79/J8+$K79)+IF(L79="",0,1/L79/1000),0)</f>
        <v>0</v>
      </c>
    </row>
    <row r="80" spans="2:13" ht="22.5" customHeight="1" x14ac:dyDescent="0.25">
      <c r="B80" s="61">
        <f>'Équipes 1er cycle'!A78</f>
        <v>0</v>
      </c>
      <c r="C80" s="1" t="e">
        <f>VLOOKUP($B80,'Équipes 1er cycle'!$A$7:$F$106,2,FALSE)</f>
        <v>#N/A</v>
      </c>
      <c r="D80" s="1" t="e">
        <f>VLOOKUP($B80,'Équipes 1er cycle'!$A$7:$F$106,3,FALSE)</f>
        <v>#N/A</v>
      </c>
      <c r="E80" s="62" t="e">
        <f>VLOOKUP($B80,'Équipes 1er cycle'!$A$7:$F$106,4,FALSE)</f>
        <v>#N/A</v>
      </c>
      <c r="F80" s="6"/>
      <c r="G80" s="63">
        <f t="shared" si="6"/>
        <v>0</v>
      </c>
      <c r="H80" s="6"/>
      <c r="I80" s="63">
        <f t="shared" si="7"/>
        <v>0</v>
      </c>
      <c r="J80" s="60">
        <f t="shared" si="5"/>
        <v>0</v>
      </c>
      <c r="K80" s="64" t="e">
        <f>VLOOKUP($B80,'Équipes 1er cycle'!$A$7:$F$106,6,FALSE)</f>
        <v>#N/A</v>
      </c>
      <c r="L80" s="6"/>
      <c r="M80" s="64">
        <f>IFERROR((85*$J80/J8+$K80)+IF(L80="",0,1/L80/1000),0)</f>
        <v>0</v>
      </c>
    </row>
    <row r="81" spans="2:13" ht="22.5" customHeight="1" x14ac:dyDescent="0.25">
      <c r="B81" s="61">
        <f>'Équipes 1er cycle'!A79</f>
        <v>0</v>
      </c>
      <c r="C81" s="1" t="e">
        <f>VLOOKUP($B81,'Équipes 1er cycle'!$A$7:$F$106,2,FALSE)</f>
        <v>#N/A</v>
      </c>
      <c r="D81" s="1" t="e">
        <f>VLOOKUP($B81,'Équipes 1er cycle'!$A$7:$F$106,3,FALSE)</f>
        <v>#N/A</v>
      </c>
      <c r="E81" s="62" t="e">
        <f>VLOOKUP($B81,'Équipes 1er cycle'!$A$7:$F$106,4,FALSE)</f>
        <v>#N/A</v>
      </c>
      <c r="F81" s="6"/>
      <c r="G81" s="63">
        <f t="shared" si="6"/>
        <v>0</v>
      </c>
      <c r="H81" s="6"/>
      <c r="I81" s="63">
        <f t="shared" si="7"/>
        <v>0</v>
      </c>
      <c r="J81" s="60">
        <f t="shared" si="5"/>
        <v>0</v>
      </c>
      <c r="K81" s="64" t="e">
        <f>VLOOKUP($B81,'Équipes 1er cycle'!$A$7:$F$106,6,FALSE)</f>
        <v>#N/A</v>
      </c>
      <c r="L81" s="6"/>
      <c r="M81" s="64">
        <f>IFERROR((85*$J81/J8+$K81)+IF(L81="",0,1/L81/1000),0)</f>
        <v>0</v>
      </c>
    </row>
    <row r="82" spans="2:13" ht="22.5" customHeight="1" x14ac:dyDescent="0.25">
      <c r="B82" s="61">
        <f>'Équipes 1er cycle'!A80</f>
        <v>0</v>
      </c>
      <c r="C82" s="1" t="e">
        <f>VLOOKUP($B82,'Équipes 1er cycle'!$A$7:$F$106,2,FALSE)</f>
        <v>#N/A</v>
      </c>
      <c r="D82" s="1" t="e">
        <f>VLOOKUP($B82,'Équipes 1er cycle'!$A$7:$F$106,3,FALSE)</f>
        <v>#N/A</v>
      </c>
      <c r="E82" s="62" t="e">
        <f>VLOOKUP($B82,'Équipes 1er cycle'!$A$7:$F$106,4,FALSE)</f>
        <v>#N/A</v>
      </c>
      <c r="F82" s="6"/>
      <c r="G82" s="63">
        <f t="shared" si="6"/>
        <v>0</v>
      </c>
      <c r="H82" s="6"/>
      <c r="I82" s="63">
        <f t="shared" si="7"/>
        <v>0</v>
      </c>
      <c r="J82" s="60">
        <f t="shared" si="5"/>
        <v>0</v>
      </c>
      <c r="K82" s="64" t="e">
        <f>VLOOKUP($B82,'Équipes 1er cycle'!$A$7:$F$106,6,FALSE)</f>
        <v>#N/A</v>
      </c>
      <c r="L82" s="6"/>
      <c r="M82" s="64">
        <f>IFERROR((85*$J82/J8+$K82)+IF(L82="",0,1/L82/1000),0)</f>
        <v>0</v>
      </c>
    </row>
    <row r="83" spans="2:13" ht="22.5" customHeight="1" x14ac:dyDescent="0.25">
      <c r="B83" s="61">
        <f>'Équipes 1er cycle'!A81</f>
        <v>0</v>
      </c>
      <c r="C83" s="1" t="e">
        <f>VLOOKUP($B83,'Équipes 1er cycle'!$A$7:$F$106,2,FALSE)</f>
        <v>#N/A</v>
      </c>
      <c r="D83" s="1" t="e">
        <f>VLOOKUP($B83,'Équipes 1er cycle'!$A$7:$F$106,3,FALSE)</f>
        <v>#N/A</v>
      </c>
      <c r="E83" s="62" t="e">
        <f>VLOOKUP($B83,'Équipes 1er cycle'!$A$7:$F$106,4,FALSE)</f>
        <v>#N/A</v>
      </c>
      <c r="F83" s="6"/>
      <c r="G83" s="63">
        <f t="shared" si="6"/>
        <v>0</v>
      </c>
      <c r="H83" s="6"/>
      <c r="I83" s="63">
        <f t="shared" si="7"/>
        <v>0</v>
      </c>
      <c r="J83" s="60">
        <f t="shared" si="5"/>
        <v>0</v>
      </c>
      <c r="K83" s="64" t="e">
        <f>VLOOKUP($B83,'Équipes 1er cycle'!$A$7:$F$106,6,FALSE)</f>
        <v>#N/A</v>
      </c>
      <c r="L83" s="6"/>
      <c r="M83" s="64">
        <f>IFERROR((85*$J83/J8+$K83)+IF(L83="",0,1/L83/1000),0)</f>
        <v>0</v>
      </c>
    </row>
    <row r="84" spans="2:13" ht="22.5" customHeight="1" x14ac:dyDescent="0.25">
      <c r="B84" s="61">
        <f>'Équipes 1er cycle'!A82</f>
        <v>0</v>
      </c>
      <c r="C84" s="1" t="e">
        <f>VLOOKUP($B84,'Équipes 1er cycle'!$A$7:$F$106,2,FALSE)</f>
        <v>#N/A</v>
      </c>
      <c r="D84" s="1" t="e">
        <f>VLOOKUP($B84,'Équipes 1er cycle'!$A$7:$F$106,3,FALSE)</f>
        <v>#N/A</v>
      </c>
      <c r="E84" s="62" t="e">
        <f>VLOOKUP($B84,'Équipes 1er cycle'!$A$7:$F$106,4,FALSE)</f>
        <v>#N/A</v>
      </c>
      <c r="F84" s="6"/>
      <c r="G84" s="63">
        <f t="shared" si="6"/>
        <v>0</v>
      </c>
      <c r="H84" s="6"/>
      <c r="I84" s="63">
        <f t="shared" si="7"/>
        <v>0</v>
      </c>
      <c r="J84" s="60">
        <f t="shared" si="5"/>
        <v>0</v>
      </c>
      <c r="K84" s="64" t="e">
        <f>VLOOKUP($B84,'Équipes 1er cycle'!$A$7:$F$106,6,FALSE)</f>
        <v>#N/A</v>
      </c>
      <c r="L84" s="6"/>
      <c r="M84" s="64">
        <f>IFERROR((85*$J84/J8+$K84)+IF(L84="",0,1/L84/1000),0)</f>
        <v>0</v>
      </c>
    </row>
    <row r="85" spans="2:13" ht="22.5" customHeight="1" x14ac:dyDescent="0.25">
      <c r="B85" s="61">
        <f>'Équipes 1er cycle'!A83</f>
        <v>0</v>
      </c>
      <c r="C85" s="1" t="e">
        <f>VLOOKUP($B85,'Équipes 1er cycle'!$A$7:$F$106,2,FALSE)</f>
        <v>#N/A</v>
      </c>
      <c r="D85" s="1" t="e">
        <f>VLOOKUP($B85,'Équipes 1er cycle'!$A$7:$F$106,3,FALSE)</f>
        <v>#N/A</v>
      </c>
      <c r="E85" s="62" t="e">
        <f>VLOOKUP($B85,'Équipes 1er cycle'!$A$7:$F$106,4,FALSE)</f>
        <v>#N/A</v>
      </c>
      <c r="F85" s="6"/>
      <c r="G85" s="63">
        <f t="shared" si="6"/>
        <v>0</v>
      </c>
      <c r="H85" s="6"/>
      <c r="I85" s="63">
        <f t="shared" si="7"/>
        <v>0</v>
      </c>
      <c r="J85" s="60">
        <f t="shared" si="5"/>
        <v>0</v>
      </c>
      <c r="K85" s="64" t="e">
        <f>VLOOKUP($B85,'Équipes 1er cycle'!$A$7:$F$106,6,FALSE)</f>
        <v>#N/A</v>
      </c>
      <c r="L85" s="6"/>
      <c r="M85" s="64">
        <f>IFERROR((85*$J85/J8+$K85)+IF(L85="",0,1/L85/1000),0)</f>
        <v>0</v>
      </c>
    </row>
    <row r="86" spans="2:13" ht="22.5" customHeight="1" x14ac:dyDescent="0.25">
      <c r="B86" s="61">
        <f>'Équipes 1er cycle'!A84</f>
        <v>0</v>
      </c>
      <c r="C86" s="1" t="e">
        <f>VLOOKUP($B86,'Équipes 1er cycle'!$A$7:$F$106,2,FALSE)</f>
        <v>#N/A</v>
      </c>
      <c r="D86" s="1" t="e">
        <f>VLOOKUP($B86,'Équipes 1er cycle'!$A$7:$F$106,3,FALSE)</f>
        <v>#N/A</v>
      </c>
      <c r="E86" s="62" t="e">
        <f>VLOOKUP($B86,'Équipes 1er cycle'!$A$7:$F$106,4,FALSE)</f>
        <v>#N/A</v>
      </c>
      <c r="F86" s="6"/>
      <c r="G86" s="63">
        <f t="shared" si="6"/>
        <v>0</v>
      </c>
      <c r="H86" s="6"/>
      <c r="I86" s="63">
        <f t="shared" si="7"/>
        <v>0</v>
      </c>
      <c r="J86" s="60">
        <f t="shared" si="5"/>
        <v>0</v>
      </c>
      <c r="K86" s="64" t="e">
        <f>VLOOKUP($B86,'Équipes 1er cycle'!$A$7:$F$106,6,FALSE)</f>
        <v>#N/A</v>
      </c>
      <c r="L86" s="6"/>
      <c r="M86" s="64">
        <f>IFERROR((85*$J86/J8+$K86)+IF(L86="",0,1/L86/1000),0)</f>
        <v>0</v>
      </c>
    </row>
    <row r="87" spans="2:13" ht="22.5" customHeight="1" x14ac:dyDescent="0.25">
      <c r="B87" s="61">
        <f>'Équipes 1er cycle'!A85</f>
        <v>0</v>
      </c>
      <c r="C87" s="1" t="e">
        <f>VLOOKUP($B87,'Équipes 1er cycle'!$A$7:$F$106,2,FALSE)</f>
        <v>#N/A</v>
      </c>
      <c r="D87" s="1" t="e">
        <f>VLOOKUP($B87,'Équipes 1er cycle'!$A$7:$F$106,3,FALSE)</f>
        <v>#N/A</v>
      </c>
      <c r="E87" s="62" t="e">
        <f>VLOOKUP($B87,'Équipes 1er cycle'!$A$7:$F$106,4,FALSE)</f>
        <v>#N/A</v>
      </c>
      <c r="F87" s="6"/>
      <c r="G87" s="63">
        <f t="shared" si="6"/>
        <v>0</v>
      </c>
      <c r="H87" s="6"/>
      <c r="I87" s="63">
        <f t="shared" si="7"/>
        <v>0</v>
      </c>
      <c r="J87" s="60">
        <f t="shared" si="5"/>
        <v>0</v>
      </c>
      <c r="K87" s="64" t="e">
        <f>VLOOKUP($B87,'Équipes 1er cycle'!$A$7:$F$106,6,FALSE)</f>
        <v>#N/A</v>
      </c>
      <c r="L87" s="6"/>
      <c r="M87" s="64">
        <f>IFERROR((85*$J87/J8+$K87)+IF(L87="",0,1/L87/1000),0)</f>
        <v>0</v>
      </c>
    </row>
    <row r="88" spans="2:13" ht="22.5" customHeight="1" x14ac:dyDescent="0.25">
      <c r="B88" s="61">
        <f>'Équipes 1er cycle'!A86</f>
        <v>0</v>
      </c>
      <c r="C88" s="1" t="e">
        <f>VLOOKUP($B88,'Équipes 1er cycle'!$A$7:$F$106,2,FALSE)</f>
        <v>#N/A</v>
      </c>
      <c r="D88" s="1" t="e">
        <f>VLOOKUP($B88,'Équipes 1er cycle'!$A$7:$F$106,3,FALSE)</f>
        <v>#N/A</v>
      </c>
      <c r="E88" s="62" t="e">
        <f>VLOOKUP($B88,'Équipes 1er cycle'!$A$7:$F$106,4,FALSE)</f>
        <v>#N/A</v>
      </c>
      <c r="F88" s="6"/>
      <c r="G88" s="63">
        <f t="shared" si="6"/>
        <v>0</v>
      </c>
      <c r="H88" s="6"/>
      <c r="I88" s="63">
        <f t="shared" si="7"/>
        <v>0</v>
      </c>
      <c r="J88" s="60">
        <f t="shared" si="5"/>
        <v>0</v>
      </c>
      <c r="K88" s="64" t="e">
        <f>VLOOKUP($B88,'Équipes 1er cycle'!$A$7:$F$106,6,FALSE)</f>
        <v>#N/A</v>
      </c>
      <c r="L88" s="6"/>
      <c r="M88" s="64">
        <f>IFERROR((85*$J88/J8+$K88)+IF(L88="",0,1/L88/1000),0)</f>
        <v>0</v>
      </c>
    </row>
    <row r="89" spans="2:13" ht="22.5" customHeight="1" x14ac:dyDescent="0.25">
      <c r="B89" s="61">
        <f>'Équipes 1er cycle'!A87</f>
        <v>0</v>
      </c>
      <c r="C89" s="1" t="e">
        <f>VLOOKUP($B89,'Équipes 1er cycle'!$A$7:$F$106,2,FALSE)</f>
        <v>#N/A</v>
      </c>
      <c r="D89" s="1" t="e">
        <f>VLOOKUP($B89,'Équipes 1er cycle'!$A$7:$F$106,3,FALSE)</f>
        <v>#N/A</v>
      </c>
      <c r="E89" s="62" t="e">
        <f>VLOOKUP($B89,'Équipes 1er cycle'!$A$7:$F$106,4,FALSE)</f>
        <v>#N/A</v>
      </c>
      <c r="F89" s="6"/>
      <c r="G89" s="63">
        <f t="shared" si="6"/>
        <v>0</v>
      </c>
      <c r="H89" s="6"/>
      <c r="I89" s="63">
        <f t="shared" si="7"/>
        <v>0</v>
      </c>
      <c r="J89" s="60">
        <f t="shared" si="5"/>
        <v>0</v>
      </c>
      <c r="K89" s="64" t="e">
        <f>VLOOKUP($B89,'Équipes 1er cycle'!$A$7:$F$106,6,FALSE)</f>
        <v>#N/A</v>
      </c>
      <c r="L89" s="6"/>
      <c r="M89" s="64">
        <f>IFERROR((85*$J89/J8+$K89)+IF(L89="",0,1/L89/1000),0)</f>
        <v>0</v>
      </c>
    </row>
    <row r="90" spans="2:13" ht="22.5" customHeight="1" x14ac:dyDescent="0.25">
      <c r="B90" s="61">
        <f>'Équipes 1er cycle'!A88</f>
        <v>0</v>
      </c>
      <c r="C90" s="1" t="e">
        <f>VLOOKUP($B90,'Équipes 1er cycle'!$A$7:$F$106,2,FALSE)</f>
        <v>#N/A</v>
      </c>
      <c r="D90" s="1" t="e">
        <f>VLOOKUP($B90,'Équipes 1er cycle'!$A$7:$F$106,3,FALSE)</f>
        <v>#N/A</v>
      </c>
      <c r="E90" s="62" t="e">
        <f>VLOOKUP($B90,'Équipes 1er cycle'!$A$7:$F$106,4,FALSE)</f>
        <v>#N/A</v>
      </c>
      <c r="F90" s="6"/>
      <c r="G90" s="63">
        <f t="shared" si="6"/>
        <v>0</v>
      </c>
      <c r="H90" s="6"/>
      <c r="I90" s="63">
        <f t="shared" si="7"/>
        <v>0</v>
      </c>
      <c r="J90" s="60">
        <f t="shared" si="5"/>
        <v>0</v>
      </c>
      <c r="K90" s="64" t="e">
        <f>VLOOKUP($B90,'Équipes 1er cycle'!$A$7:$F$106,6,FALSE)</f>
        <v>#N/A</v>
      </c>
      <c r="L90" s="6"/>
      <c r="M90" s="64">
        <f>IFERROR((85*$J90/J8+$K90)+IF(L90="",0,1/L90/1000),0)</f>
        <v>0</v>
      </c>
    </row>
    <row r="91" spans="2:13" ht="22.5" customHeight="1" x14ac:dyDescent="0.25">
      <c r="B91" s="61">
        <f>'Équipes 1er cycle'!A89</f>
        <v>0</v>
      </c>
      <c r="C91" s="1" t="e">
        <f>VLOOKUP($B91,'Équipes 1er cycle'!$A$7:$F$106,2,FALSE)</f>
        <v>#N/A</v>
      </c>
      <c r="D91" s="1" t="e">
        <f>VLOOKUP($B91,'Équipes 1er cycle'!$A$7:$F$106,3,FALSE)</f>
        <v>#N/A</v>
      </c>
      <c r="E91" s="62" t="e">
        <f>VLOOKUP($B91,'Équipes 1er cycle'!$A$7:$F$106,4,FALSE)</f>
        <v>#N/A</v>
      </c>
      <c r="F91" s="6"/>
      <c r="G91" s="63">
        <f t="shared" si="6"/>
        <v>0</v>
      </c>
      <c r="H91" s="6"/>
      <c r="I91" s="63">
        <f t="shared" si="7"/>
        <v>0</v>
      </c>
      <c r="J91" s="60">
        <f t="shared" si="5"/>
        <v>0</v>
      </c>
      <c r="K91" s="64" t="e">
        <f>VLOOKUP($B91,'Équipes 1er cycle'!$A$7:$F$106,6,FALSE)</f>
        <v>#N/A</v>
      </c>
      <c r="L91" s="6"/>
      <c r="M91" s="64">
        <f>IFERROR((85*$J91/J8+$K91)+IF(L91="",0,1/L91/1000),0)</f>
        <v>0</v>
      </c>
    </row>
    <row r="92" spans="2:13" ht="22.5" customHeight="1" x14ac:dyDescent="0.25">
      <c r="B92" s="61">
        <f>'Équipes 1er cycle'!A90</f>
        <v>0</v>
      </c>
      <c r="C92" s="1" t="e">
        <f>VLOOKUP($B92,'Équipes 1er cycle'!$A$7:$F$106,2,FALSE)</f>
        <v>#N/A</v>
      </c>
      <c r="D92" s="1" t="e">
        <f>VLOOKUP($B92,'Équipes 1er cycle'!$A$7:$F$106,3,FALSE)</f>
        <v>#N/A</v>
      </c>
      <c r="E92" s="62" t="e">
        <f>VLOOKUP($B92,'Équipes 1er cycle'!$A$7:$F$106,4,FALSE)</f>
        <v>#N/A</v>
      </c>
      <c r="F92" s="6"/>
      <c r="G92" s="63">
        <f t="shared" si="6"/>
        <v>0</v>
      </c>
      <c r="H92" s="6"/>
      <c r="I92" s="63">
        <f t="shared" si="7"/>
        <v>0</v>
      </c>
      <c r="J92" s="60">
        <f t="shared" si="5"/>
        <v>0</v>
      </c>
      <c r="K92" s="64" t="e">
        <f>VLOOKUP($B92,'Équipes 1er cycle'!$A$7:$F$106,6,FALSE)</f>
        <v>#N/A</v>
      </c>
      <c r="L92" s="6"/>
      <c r="M92" s="64">
        <f>IFERROR((85*$J92/J8+$K92)+IF(L92="",0,1/L92/1000),0)</f>
        <v>0</v>
      </c>
    </row>
    <row r="93" spans="2:13" ht="22.5" customHeight="1" x14ac:dyDescent="0.25">
      <c r="B93" s="61">
        <f>'Équipes 1er cycle'!A91</f>
        <v>0</v>
      </c>
      <c r="C93" s="1" t="e">
        <f>VLOOKUP($B93,'Équipes 1er cycle'!$A$7:$F$106,2,FALSE)</f>
        <v>#N/A</v>
      </c>
      <c r="D93" s="1" t="e">
        <f>VLOOKUP($B93,'Équipes 1er cycle'!$A$7:$F$106,3,FALSE)</f>
        <v>#N/A</v>
      </c>
      <c r="E93" s="62" t="e">
        <f>VLOOKUP($B93,'Équipes 1er cycle'!$A$7:$F$106,4,FALSE)</f>
        <v>#N/A</v>
      </c>
      <c r="F93" s="6"/>
      <c r="G93" s="63">
        <f t="shared" si="6"/>
        <v>0</v>
      </c>
      <c r="H93" s="6"/>
      <c r="I93" s="63">
        <f t="shared" si="7"/>
        <v>0</v>
      </c>
      <c r="J93" s="60">
        <f t="shared" si="5"/>
        <v>0</v>
      </c>
      <c r="K93" s="64" t="e">
        <f>VLOOKUP($B93,'Équipes 1er cycle'!$A$7:$F$106,6,FALSE)</f>
        <v>#N/A</v>
      </c>
      <c r="L93" s="6"/>
      <c r="M93" s="64">
        <f>IFERROR((85*$J93/J8+$K93)+IF(L93="",0,1/L93/1000),0)</f>
        <v>0</v>
      </c>
    </row>
    <row r="94" spans="2:13" ht="22.5" customHeight="1" x14ac:dyDescent="0.25">
      <c r="B94" s="61">
        <f>'Équipes 1er cycle'!A92</f>
        <v>0</v>
      </c>
      <c r="C94" s="1" t="e">
        <f>VLOOKUP($B94,'Équipes 1er cycle'!$A$7:$F$106,2,FALSE)</f>
        <v>#N/A</v>
      </c>
      <c r="D94" s="1" t="e">
        <f>VLOOKUP($B94,'Équipes 1er cycle'!$A$7:$F$106,3,FALSE)</f>
        <v>#N/A</v>
      </c>
      <c r="E94" s="62" t="e">
        <f>VLOOKUP($B94,'Équipes 1er cycle'!$A$7:$F$106,4,FALSE)</f>
        <v>#N/A</v>
      </c>
      <c r="F94" s="6"/>
      <c r="G94" s="63">
        <f t="shared" si="6"/>
        <v>0</v>
      </c>
      <c r="H94" s="6"/>
      <c r="I94" s="63">
        <f t="shared" si="7"/>
        <v>0</v>
      </c>
      <c r="J94" s="60">
        <f t="shared" si="5"/>
        <v>0</v>
      </c>
      <c r="K94" s="64" t="e">
        <f>VLOOKUP($B94,'Équipes 1er cycle'!$A$7:$F$106,6,FALSE)</f>
        <v>#N/A</v>
      </c>
      <c r="L94" s="6"/>
      <c r="M94" s="64">
        <f>IFERROR((85*$J94/J8+$K94)+IF(L94="",0,1/L94/1000),0)</f>
        <v>0</v>
      </c>
    </row>
    <row r="95" spans="2:13" ht="22.5" customHeight="1" x14ac:dyDescent="0.25">
      <c r="B95" s="61">
        <f>'Équipes 1er cycle'!A93</f>
        <v>0</v>
      </c>
      <c r="C95" s="1" t="e">
        <f>VLOOKUP($B95,'Équipes 1er cycle'!$A$7:$F$106,2,FALSE)</f>
        <v>#N/A</v>
      </c>
      <c r="D95" s="1" t="e">
        <f>VLOOKUP($B95,'Équipes 1er cycle'!$A$7:$F$106,3,FALSE)</f>
        <v>#N/A</v>
      </c>
      <c r="E95" s="62" t="e">
        <f>VLOOKUP($B95,'Équipes 1er cycle'!$A$7:$F$106,4,FALSE)</f>
        <v>#N/A</v>
      </c>
      <c r="F95" s="6"/>
      <c r="G95" s="63">
        <f t="shared" si="6"/>
        <v>0</v>
      </c>
      <c r="H95" s="6"/>
      <c r="I95" s="63">
        <f t="shared" si="7"/>
        <v>0</v>
      </c>
      <c r="J95" s="60">
        <f t="shared" si="5"/>
        <v>0</v>
      </c>
      <c r="K95" s="64" t="e">
        <f>VLOOKUP($B95,'Équipes 1er cycle'!$A$7:$F$106,6,FALSE)</f>
        <v>#N/A</v>
      </c>
      <c r="L95" s="6"/>
      <c r="M95" s="64">
        <f>IFERROR((85*$J95/J8+$K95)+IF(L95="",0,1/L95/1000),0)</f>
        <v>0</v>
      </c>
    </row>
    <row r="96" spans="2:13" ht="22.5" customHeight="1" x14ac:dyDescent="0.25">
      <c r="B96" s="61">
        <f>'Équipes 1er cycle'!A94</f>
        <v>0</v>
      </c>
      <c r="C96" s="1" t="e">
        <f>VLOOKUP($B96,'Équipes 1er cycle'!$A$7:$F$106,2,FALSE)</f>
        <v>#N/A</v>
      </c>
      <c r="D96" s="1" t="e">
        <f>VLOOKUP($B96,'Équipes 1er cycle'!$A$7:$F$106,3,FALSE)</f>
        <v>#N/A</v>
      </c>
      <c r="E96" s="62" t="e">
        <f>VLOOKUP($B96,'Équipes 1er cycle'!$A$7:$F$106,4,FALSE)</f>
        <v>#N/A</v>
      </c>
      <c r="F96" s="6"/>
      <c r="G96" s="63">
        <f t="shared" si="6"/>
        <v>0</v>
      </c>
      <c r="H96" s="6"/>
      <c r="I96" s="63">
        <f t="shared" si="7"/>
        <v>0</v>
      </c>
      <c r="J96" s="60">
        <f t="shared" si="5"/>
        <v>0</v>
      </c>
      <c r="K96" s="64" t="e">
        <f>VLOOKUP($B96,'Équipes 1er cycle'!$A$7:$F$106,6,FALSE)</f>
        <v>#N/A</v>
      </c>
      <c r="L96" s="6"/>
      <c r="M96" s="64">
        <f>IFERROR((85*$J96/J8+$K96)+IF(L96="",0,1/L96/1000),0)</f>
        <v>0</v>
      </c>
    </row>
    <row r="97" spans="2:13" ht="22.5" customHeight="1" x14ac:dyDescent="0.25">
      <c r="B97" s="61">
        <f>'Équipes 1er cycle'!A95</f>
        <v>0</v>
      </c>
      <c r="C97" s="1" t="e">
        <f>VLOOKUP($B97,'Équipes 1er cycle'!$A$7:$F$106,2,FALSE)</f>
        <v>#N/A</v>
      </c>
      <c r="D97" s="1" t="e">
        <f>VLOOKUP($B97,'Équipes 1er cycle'!$A$7:$F$106,3,FALSE)</f>
        <v>#N/A</v>
      </c>
      <c r="E97" s="62" t="e">
        <f>VLOOKUP($B97,'Équipes 1er cycle'!$A$7:$F$106,4,FALSE)</f>
        <v>#N/A</v>
      </c>
      <c r="F97" s="6"/>
      <c r="G97" s="63">
        <f t="shared" si="6"/>
        <v>0</v>
      </c>
      <c r="H97" s="6"/>
      <c r="I97" s="63">
        <f t="shared" si="7"/>
        <v>0</v>
      </c>
      <c r="J97" s="60">
        <f t="shared" si="5"/>
        <v>0</v>
      </c>
      <c r="K97" s="64" t="e">
        <f>VLOOKUP($B97,'Équipes 1er cycle'!$A$7:$F$106,6,FALSE)</f>
        <v>#N/A</v>
      </c>
      <c r="L97" s="6"/>
      <c r="M97" s="64">
        <f>IFERROR((85*$J97/J8+$K97)+IF(L97="",0,1/L97/1000),0)</f>
        <v>0</v>
      </c>
    </row>
    <row r="98" spans="2:13" ht="22.5" customHeight="1" x14ac:dyDescent="0.25">
      <c r="B98" s="61">
        <f>'Équipes 1er cycle'!A96</f>
        <v>0</v>
      </c>
      <c r="C98" s="1" t="e">
        <f>VLOOKUP($B98,'Équipes 1er cycle'!$A$7:$F$106,2,FALSE)</f>
        <v>#N/A</v>
      </c>
      <c r="D98" s="1" t="e">
        <f>VLOOKUP($B98,'Équipes 1er cycle'!$A$7:$F$106,3,FALSE)</f>
        <v>#N/A</v>
      </c>
      <c r="E98" s="62" t="e">
        <f>VLOOKUP($B98,'Équipes 1er cycle'!$A$7:$F$106,4,FALSE)</f>
        <v>#N/A</v>
      </c>
      <c r="F98" s="6"/>
      <c r="G98" s="63">
        <f t="shared" si="6"/>
        <v>0</v>
      </c>
      <c r="H98" s="6"/>
      <c r="I98" s="63">
        <f t="shared" si="7"/>
        <v>0</v>
      </c>
      <c r="J98" s="60">
        <f t="shared" si="5"/>
        <v>0</v>
      </c>
      <c r="K98" s="64" t="e">
        <f>VLOOKUP($B98,'Équipes 1er cycle'!$A$7:$F$106,6,FALSE)</f>
        <v>#N/A</v>
      </c>
      <c r="L98" s="6"/>
      <c r="M98" s="64">
        <f>IFERROR((85*$J98/J8+$K98)+IF(L98="",0,1/L98/1000),0)</f>
        <v>0</v>
      </c>
    </row>
    <row r="99" spans="2:13" ht="22.5" customHeight="1" x14ac:dyDescent="0.25">
      <c r="B99" s="61">
        <f>'Équipes 1er cycle'!A97</f>
        <v>0</v>
      </c>
      <c r="C99" s="1" t="e">
        <f>VLOOKUP($B99,'Équipes 1er cycle'!$A$7:$F$106,2,FALSE)</f>
        <v>#N/A</v>
      </c>
      <c r="D99" s="1" t="e">
        <f>VLOOKUP($B99,'Équipes 1er cycle'!$A$7:$F$106,3,FALSE)</f>
        <v>#N/A</v>
      </c>
      <c r="E99" s="62" t="e">
        <f>VLOOKUP($B99,'Équipes 1er cycle'!$A$7:$F$106,4,FALSE)</f>
        <v>#N/A</v>
      </c>
      <c r="F99" s="6"/>
      <c r="G99" s="63">
        <f t="shared" si="6"/>
        <v>0</v>
      </c>
      <c r="H99" s="6"/>
      <c r="I99" s="63">
        <f t="shared" si="7"/>
        <v>0</v>
      </c>
      <c r="J99" s="60">
        <f t="shared" si="5"/>
        <v>0</v>
      </c>
      <c r="K99" s="64" t="e">
        <f>VLOOKUP($B99,'Équipes 1er cycle'!$A$7:$F$106,6,FALSE)</f>
        <v>#N/A</v>
      </c>
      <c r="L99" s="6"/>
      <c r="M99" s="64">
        <f>IFERROR((85*$J99/J8+$K99)+IF(L99="",0,1/L99/1000),0)</f>
        <v>0</v>
      </c>
    </row>
    <row r="100" spans="2:13" ht="22.5" customHeight="1" x14ac:dyDescent="0.25">
      <c r="B100" s="61">
        <f>'Équipes 1er cycle'!A98</f>
        <v>0</v>
      </c>
      <c r="C100" s="1" t="e">
        <f>VLOOKUP($B100,'Équipes 1er cycle'!$A$7:$F$106,2,FALSE)</f>
        <v>#N/A</v>
      </c>
      <c r="D100" s="1" t="e">
        <f>VLOOKUP($B100,'Équipes 1er cycle'!$A$7:$F$106,3,FALSE)</f>
        <v>#N/A</v>
      </c>
      <c r="E100" s="62" t="e">
        <f>VLOOKUP($B100,'Équipes 1er cycle'!$A$7:$F$106,4,FALSE)</f>
        <v>#N/A</v>
      </c>
      <c r="F100" s="6"/>
      <c r="G100" s="63">
        <f t="shared" si="6"/>
        <v>0</v>
      </c>
      <c r="H100" s="6"/>
      <c r="I100" s="63">
        <f t="shared" si="7"/>
        <v>0</v>
      </c>
      <c r="J100" s="60">
        <f t="shared" si="5"/>
        <v>0</v>
      </c>
      <c r="K100" s="64" t="e">
        <f>VLOOKUP($B100,'Équipes 1er cycle'!$A$7:$F$106,6,FALSE)</f>
        <v>#N/A</v>
      </c>
      <c r="L100" s="6"/>
      <c r="M100" s="64">
        <f>IFERROR((85*$J100/J8+$K100)+IF(L100="",0,1/L100/1000),0)</f>
        <v>0</v>
      </c>
    </row>
    <row r="101" spans="2:13" ht="22.5" customHeight="1" x14ac:dyDescent="0.25">
      <c r="B101" s="61">
        <f>'Équipes 1er cycle'!A99</f>
        <v>0</v>
      </c>
      <c r="C101" s="1" t="e">
        <f>VLOOKUP($B101,'Équipes 1er cycle'!$A$7:$F$106,2,FALSE)</f>
        <v>#N/A</v>
      </c>
      <c r="D101" s="1" t="e">
        <f>VLOOKUP($B101,'Équipes 1er cycle'!$A$7:$F$106,3,FALSE)</f>
        <v>#N/A</v>
      </c>
      <c r="E101" s="62" t="e">
        <f>VLOOKUP($B101,'Équipes 1er cycle'!$A$7:$F$106,4,FALSE)</f>
        <v>#N/A</v>
      </c>
      <c r="F101" s="6"/>
      <c r="G101" s="63">
        <f t="shared" si="6"/>
        <v>0</v>
      </c>
      <c r="H101" s="6"/>
      <c r="I101" s="63">
        <f t="shared" si="7"/>
        <v>0</v>
      </c>
      <c r="J101" s="60">
        <f t="shared" si="5"/>
        <v>0</v>
      </c>
      <c r="K101" s="64" t="e">
        <f>VLOOKUP($B101,'Équipes 1er cycle'!$A$7:$F$106,6,FALSE)</f>
        <v>#N/A</v>
      </c>
      <c r="L101" s="6"/>
      <c r="M101" s="64">
        <f>IFERROR((85*$J101/J8+$K101)+IF(L101="",0,1/L101/1000),0)</f>
        <v>0</v>
      </c>
    </row>
    <row r="102" spans="2:13" ht="22.5" customHeight="1" x14ac:dyDescent="0.25">
      <c r="B102" s="61">
        <f>'Équipes 1er cycle'!A100</f>
        <v>0</v>
      </c>
      <c r="C102" s="1" t="e">
        <f>VLOOKUP($B102,'Équipes 1er cycle'!$A$7:$F$106,2,FALSE)</f>
        <v>#N/A</v>
      </c>
      <c r="D102" s="1" t="e">
        <f>VLOOKUP($B102,'Équipes 1er cycle'!$A$7:$F$106,3,FALSE)</f>
        <v>#N/A</v>
      </c>
      <c r="E102" s="62" t="e">
        <f>VLOOKUP($B102,'Équipes 1er cycle'!$A$7:$F$106,4,FALSE)</f>
        <v>#N/A</v>
      </c>
      <c r="F102" s="6"/>
      <c r="G102" s="63">
        <f t="shared" si="6"/>
        <v>0</v>
      </c>
      <c r="H102" s="6"/>
      <c r="I102" s="63">
        <f t="shared" si="7"/>
        <v>0</v>
      </c>
      <c r="J102" s="60">
        <f t="shared" si="5"/>
        <v>0</v>
      </c>
      <c r="K102" s="64" t="e">
        <f>VLOOKUP($B102,'Équipes 1er cycle'!$A$7:$F$106,6,FALSE)</f>
        <v>#N/A</v>
      </c>
      <c r="L102" s="6"/>
      <c r="M102" s="64">
        <f>IFERROR((85*$J102/J8+$K102)+IF(L102="",0,1/L102/1000),0)</f>
        <v>0</v>
      </c>
    </row>
    <row r="103" spans="2:13" ht="22.5" customHeight="1" x14ac:dyDescent="0.25">
      <c r="B103" s="61">
        <f>'Équipes 1er cycle'!A101</f>
        <v>0</v>
      </c>
      <c r="C103" s="1" t="e">
        <f>VLOOKUP($B103,'Équipes 1er cycle'!$A$7:$F$106,2,FALSE)</f>
        <v>#N/A</v>
      </c>
      <c r="D103" s="1" t="e">
        <f>VLOOKUP($B103,'Équipes 1er cycle'!$A$7:$F$106,3,FALSE)</f>
        <v>#N/A</v>
      </c>
      <c r="E103" s="62" t="e">
        <f>VLOOKUP($B103,'Équipes 1er cycle'!$A$7:$F$106,4,FALSE)</f>
        <v>#N/A</v>
      </c>
      <c r="F103" s="6"/>
      <c r="G103" s="63">
        <f t="shared" si="6"/>
        <v>0</v>
      </c>
      <c r="H103" s="6"/>
      <c r="I103" s="63">
        <f t="shared" si="7"/>
        <v>0</v>
      </c>
      <c r="J103" s="60">
        <f t="shared" si="5"/>
        <v>0</v>
      </c>
      <c r="K103" s="64" t="e">
        <f>VLOOKUP($B103,'Équipes 1er cycle'!$A$7:$F$106,6,FALSE)</f>
        <v>#N/A</v>
      </c>
      <c r="L103" s="6"/>
      <c r="M103" s="64">
        <f>IFERROR((85*$J103/J8+$K103)+IF(L103="",0,1/L103/1000),0)</f>
        <v>0</v>
      </c>
    </row>
    <row r="104" spans="2:13" ht="22.5" customHeight="1" x14ac:dyDescent="0.25">
      <c r="B104" s="61">
        <f>'Équipes 1er cycle'!A102</f>
        <v>0</v>
      </c>
      <c r="C104" s="1" t="e">
        <f>VLOOKUP($B104,'Équipes 1er cycle'!$A$7:$F$106,2,FALSE)</f>
        <v>#N/A</v>
      </c>
      <c r="D104" s="1" t="e">
        <f>VLOOKUP($B104,'Équipes 1er cycle'!$A$7:$F$106,3,FALSE)</f>
        <v>#N/A</v>
      </c>
      <c r="E104" s="62" t="e">
        <f>VLOOKUP($B104,'Équipes 1er cycle'!$A$7:$F$106,4,FALSE)</f>
        <v>#N/A</v>
      </c>
      <c r="F104" s="6"/>
      <c r="G104" s="63">
        <f t="shared" si="6"/>
        <v>0</v>
      </c>
      <c r="H104" s="6"/>
      <c r="I104" s="63">
        <f t="shared" si="7"/>
        <v>0</v>
      </c>
      <c r="J104" s="60">
        <f t="shared" si="5"/>
        <v>0</v>
      </c>
      <c r="K104" s="64" t="e">
        <f>VLOOKUP($B104,'Équipes 1er cycle'!$A$7:$F$106,6,FALSE)</f>
        <v>#N/A</v>
      </c>
      <c r="L104" s="6"/>
      <c r="M104" s="64">
        <f>IFERROR((85*$J104/J8+$K104)+IF(L104="",0,1/L104/1000),0)</f>
        <v>0</v>
      </c>
    </row>
    <row r="105" spans="2:13" ht="22.5" customHeight="1" x14ac:dyDescent="0.25">
      <c r="B105" s="61">
        <f>'Équipes 1er cycle'!A103</f>
        <v>0</v>
      </c>
      <c r="C105" s="1" t="e">
        <f>VLOOKUP($B105,'Équipes 1er cycle'!$A$7:$F$106,2,FALSE)</f>
        <v>#N/A</v>
      </c>
      <c r="D105" s="1" t="e">
        <f>VLOOKUP($B105,'Équipes 1er cycle'!$A$7:$F$106,3,FALSE)</f>
        <v>#N/A</v>
      </c>
      <c r="E105" s="62" t="e">
        <f>VLOOKUP($B105,'Équipes 1er cycle'!$A$7:$F$106,4,FALSE)</f>
        <v>#N/A</v>
      </c>
      <c r="F105" s="6"/>
      <c r="G105" s="63">
        <f t="shared" si="6"/>
        <v>0</v>
      </c>
      <c r="H105" s="6"/>
      <c r="I105" s="63">
        <f t="shared" si="7"/>
        <v>0</v>
      </c>
      <c r="J105" s="60">
        <f t="shared" si="5"/>
        <v>0</v>
      </c>
      <c r="K105" s="64" t="e">
        <f>VLOOKUP($B105,'Équipes 1er cycle'!$A$7:$F$106,6,FALSE)</f>
        <v>#N/A</v>
      </c>
      <c r="L105" s="6"/>
      <c r="M105" s="64">
        <f>IFERROR((85*$J105/J8+$K105)+IF(L105="",0,1/L105/1000),0)</f>
        <v>0</v>
      </c>
    </row>
    <row r="106" spans="2:13" ht="22.5" customHeight="1" x14ac:dyDescent="0.25">
      <c r="B106" s="61">
        <f>'Équipes 1er cycle'!A104</f>
        <v>0</v>
      </c>
      <c r="C106" s="1" t="e">
        <f>VLOOKUP($B106,'Équipes 1er cycle'!$A$7:$F$106,2,FALSE)</f>
        <v>#N/A</v>
      </c>
      <c r="D106" s="1" t="e">
        <f>VLOOKUP($B106,'Équipes 1er cycle'!$A$7:$F$106,3,FALSE)</f>
        <v>#N/A</v>
      </c>
      <c r="E106" s="62" t="e">
        <f>VLOOKUP($B106,'Équipes 1er cycle'!$A$7:$F$106,4,FALSE)</f>
        <v>#N/A</v>
      </c>
      <c r="F106" s="6"/>
      <c r="G106" s="63">
        <f t="shared" si="6"/>
        <v>0</v>
      </c>
      <c r="H106" s="6"/>
      <c r="I106" s="63">
        <f t="shared" si="7"/>
        <v>0</v>
      </c>
      <c r="J106" s="60">
        <f t="shared" si="5"/>
        <v>0</v>
      </c>
      <c r="K106" s="64" t="e">
        <f>VLOOKUP($B106,'Équipes 1er cycle'!$A$7:$F$106,6,FALSE)</f>
        <v>#N/A</v>
      </c>
      <c r="L106" s="6"/>
      <c r="M106" s="64">
        <f>IFERROR((85*$J106/J8+$K106)+IF(L106="",0,1/L106/1000),0)</f>
        <v>0</v>
      </c>
    </row>
    <row r="107" spans="2:13" ht="22.5" customHeight="1" x14ac:dyDescent="0.25">
      <c r="B107" s="61">
        <f>'Équipes 1er cycle'!A105</f>
        <v>0</v>
      </c>
      <c r="C107" s="1" t="e">
        <f>VLOOKUP($B107,'Équipes 1er cycle'!$A$7:$F$106,2,FALSE)</f>
        <v>#N/A</v>
      </c>
      <c r="D107" s="1" t="e">
        <f>VLOOKUP($B107,'Équipes 1er cycle'!$A$7:$F$106,3,FALSE)</f>
        <v>#N/A</v>
      </c>
      <c r="E107" s="62" t="e">
        <f>VLOOKUP($B107,'Équipes 1er cycle'!$A$7:$F$106,4,FALSE)</f>
        <v>#N/A</v>
      </c>
      <c r="F107" s="6"/>
      <c r="G107" s="63">
        <f t="shared" si="6"/>
        <v>0</v>
      </c>
      <c r="H107" s="6"/>
      <c r="I107" s="63">
        <f t="shared" si="7"/>
        <v>0</v>
      </c>
      <c r="J107" s="60">
        <f t="shared" si="5"/>
        <v>0</v>
      </c>
      <c r="K107" s="64" t="e">
        <f>VLOOKUP($B107,'Équipes 1er cycle'!$A$7:$F$106,6,FALSE)</f>
        <v>#N/A</v>
      </c>
      <c r="L107" s="6"/>
      <c r="M107" s="64">
        <f>IFERROR((85*$J107/J8+$K107)+IF(L107="",0,1/L107/1000),0)</f>
        <v>0</v>
      </c>
    </row>
    <row r="108" spans="2:13" ht="22.5" customHeight="1" x14ac:dyDescent="0.25">
      <c r="B108" s="65">
        <f>'Équipes 1er cycle'!A106</f>
        <v>0</v>
      </c>
      <c r="C108" s="66" t="e">
        <f>VLOOKUP($B108,'Équipes 1er cycle'!$A$7:$F$106,2,FALSE)</f>
        <v>#N/A</v>
      </c>
      <c r="D108" s="66" t="e">
        <f>VLOOKUP($B108,'Équipes 1er cycle'!$A$7:$F$106,3,FALSE)</f>
        <v>#N/A</v>
      </c>
      <c r="E108" s="67" t="e">
        <f>VLOOKUP($B108,'Équipes 1er cycle'!$A$7:$F$106,4,FALSE)</f>
        <v>#N/A</v>
      </c>
      <c r="F108" s="19"/>
      <c r="G108" s="68">
        <f t="shared" si="6"/>
        <v>0</v>
      </c>
      <c r="H108" s="18"/>
      <c r="I108" s="68">
        <f t="shared" si="7"/>
        <v>0</v>
      </c>
      <c r="J108" s="69">
        <f t="shared" si="5"/>
        <v>0</v>
      </c>
      <c r="K108" s="70" t="e">
        <f>VLOOKUP($B108,'Équipes 1er cycle'!$A$7:$F$106,6,FALSE)</f>
        <v>#N/A</v>
      </c>
      <c r="L108" s="82"/>
      <c r="M108" s="70">
        <f>IFERROR((85*$J108/J8+$K108)+IF(L108="",0,1/L108/1000),0)</f>
        <v>0</v>
      </c>
    </row>
  </sheetData>
  <sheetProtection algorithmName="SHA-512" hashValue="gFsleuG2YMcNhrzNT2lr/xEAGPBfz6ZB8D9Lr6/B5cZhrB3t6tAhgOy+F379xPzL0pO8KysTNib4Gyh6i/10Tg==" saltValue="zfv3z7HfLESxp4L7wB3duQ==" spinCount="100000" sheet="1" objects="1" scenarios="1"/>
  <mergeCells count="14">
    <mergeCell ref="A7:A8"/>
    <mergeCell ref="M7:M8"/>
    <mergeCell ref="B2:M2"/>
    <mergeCell ref="B1:M1"/>
    <mergeCell ref="B3:M3"/>
    <mergeCell ref="B4:M4"/>
    <mergeCell ref="F7:G7"/>
    <mergeCell ref="H7:I7"/>
    <mergeCell ref="B7:B8"/>
    <mergeCell ref="C7:C8"/>
    <mergeCell ref="D7:D8"/>
    <mergeCell ref="L7:L8"/>
    <mergeCell ref="E7:E8"/>
    <mergeCell ref="B5:M5"/>
  </mergeCells>
  <conditionalFormatting sqref="M9:M108">
    <cfRule type="duplicateValues" dxfId="3" priority="1"/>
  </conditionalFormatting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</sheetPr>
  <dimension ref="A1:G105"/>
  <sheetViews>
    <sheetView workbookViewId="0">
      <selection activeCell="B6" sqref="B6"/>
    </sheetView>
  </sheetViews>
  <sheetFormatPr baseColWidth="10" defaultColWidth="11.42578125" defaultRowHeight="14.25" x14ac:dyDescent="0.2"/>
  <cols>
    <col min="1" max="1" width="11.42578125" style="2"/>
    <col min="2" max="2" width="13.28515625" style="2" customWidth="1"/>
    <col min="3" max="3" width="49.85546875" style="2" hidden="1" customWidth="1"/>
    <col min="4" max="4" width="97.28515625" style="2" customWidth="1"/>
    <col min="5" max="5" width="0.5703125" style="2" hidden="1" customWidth="1"/>
    <col min="6" max="6" width="17.5703125" style="2" customWidth="1"/>
    <col min="7" max="16384" width="11.42578125" style="2"/>
  </cols>
  <sheetData>
    <row r="1" spans="1:7" ht="20.25" x14ac:dyDescent="0.2">
      <c r="A1" s="24"/>
      <c r="B1" s="97" t="s">
        <v>24</v>
      </c>
      <c r="C1" s="97"/>
      <c r="D1" s="97"/>
      <c r="E1" s="97"/>
      <c r="F1" s="97"/>
      <c r="G1" s="24"/>
    </row>
    <row r="2" spans="1:7" ht="23.25" x14ac:dyDescent="0.2">
      <c r="A2" s="24"/>
      <c r="B2" s="97" t="s">
        <v>36</v>
      </c>
      <c r="C2" s="97"/>
      <c r="D2" s="97"/>
      <c r="E2" s="97"/>
      <c r="F2" s="97"/>
      <c r="G2" s="24"/>
    </row>
    <row r="3" spans="1:7" ht="11.25" customHeight="1" thickBot="1" x14ac:dyDescent="0.25">
      <c r="A3" s="24"/>
      <c r="B3" s="23"/>
      <c r="C3" s="23"/>
      <c r="D3" s="23"/>
      <c r="E3" s="23"/>
      <c r="F3" s="23"/>
      <c r="G3" s="24"/>
    </row>
    <row r="4" spans="1:7" ht="18" customHeight="1" thickBot="1" x14ac:dyDescent="0.25">
      <c r="B4" s="98" t="s">
        <v>31</v>
      </c>
      <c r="C4" s="99"/>
      <c r="D4" s="99"/>
      <c r="E4" s="99"/>
      <c r="F4" s="100"/>
    </row>
    <row r="5" spans="1:7" ht="45.75" customHeight="1" thickBot="1" x14ac:dyDescent="0.25">
      <c r="A5" s="24"/>
      <c r="B5" s="25" t="s">
        <v>14</v>
      </c>
      <c r="C5" s="26" t="s">
        <v>0</v>
      </c>
      <c r="D5" s="26" t="s">
        <v>40</v>
      </c>
      <c r="E5" s="26" t="s">
        <v>12</v>
      </c>
      <c r="F5" s="27" t="s">
        <v>25</v>
      </c>
      <c r="G5" s="24"/>
    </row>
    <row r="6" spans="1:7" s="9" customFormat="1" ht="22.5" customHeight="1" x14ac:dyDescent="0.25">
      <c r="A6" s="28"/>
      <c r="B6" s="29">
        <f>'Pointage 1er cycle'!B9</f>
        <v>0</v>
      </c>
      <c r="C6" s="30" t="e">
        <f>VLOOKUP($B6,'Pointage 1er cycle'!$B$9:$M$97,2,FALSE)</f>
        <v>#N/A</v>
      </c>
      <c r="D6" s="30" t="e">
        <f>VLOOKUP($B6,'Pointage 1er cycle'!$B$9:$M$97,3,FALSE)</f>
        <v>#N/A</v>
      </c>
      <c r="E6" s="30" t="e">
        <f>VLOOKUP($B6,'Pointage 1er cycle'!$B$9:$M$97,4,FALSE)</f>
        <v>#N/A</v>
      </c>
      <c r="F6" s="31">
        <f>VLOOKUP($B6,'Pointage 1er cycle'!$B$9:$M$108,9,FALSE)</f>
        <v>0</v>
      </c>
      <c r="G6" s="28"/>
    </row>
    <row r="7" spans="1:7" s="9" customFormat="1" ht="22.5" customHeight="1" x14ac:dyDescent="0.25">
      <c r="A7" s="28"/>
      <c r="B7" s="32">
        <f>'Pointage 1er cycle'!B10</f>
        <v>0</v>
      </c>
      <c r="C7" s="33" t="e">
        <f>VLOOKUP($B7,'Pointage 1er cycle'!$B$9:$M$97,2,FALSE)</f>
        <v>#N/A</v>
      </c>
      <c r="D7" s="33" t="e">
        <f>VLOOKUP($B7,'Pointage 1er cycle'!$B$9:$M$97,3,FALSE)</f>
        <v>#N/A</v>
      </c>
      <c r="E7" s="33" t="e">
        <f>VLOOKUP($B7,'Pointage 1er cycle'!$B$9:$M$97,4,FALSE)</f>
        <v>#N/A</v>
      </c>
      <c r="F7" s="34">
        <f>VLOOKUP($B7,'Pointage 1er cycle'!$B$9:$M$108,9,FALSE)</f>
        <v>0</v>
      </c>
      <c r="G7" s="28"/>
    </row>
    <row r="8" spans="1:7" s="9" customFormat="1" ht="22.5" customHeight="1" x14ac:dyDescent="0.25">
      <c r="A8" s="28"/>
      <c r="B8" s="32">
        <f>'Pointage 1er cycle'!B11</f>
        <v>0</v>
      </c>
      <c r="C8" s="33" t="e">
        <f>VLOOKUP($B8,'Pointage 1er cycle'!$B$9:$M$97,2,FALSE)</f>
        <v>#N/A</v>
      </c>
      <c r="D8" s="33" t="e">
        <f>VLOOKUP($B8,'Pointage 1er cycle'!$B$9:$M$97,3,FALSE)</f>
        <v>#N/A</v>
      </c>
      <c r="E8" s="33" t="e">
        <f>VLOOKUP($B8,'Pointage 1er cycle'!$B$9:$M$97,4,FALSE)</f>
        <v>#N/A</v>
      </c>
      <c r="F8" s="34">
        <f>VLOOKUP($B8,'Pointage 1er cycle'!$B$9:$M$108,9,FALSE)</f>
        <v>0</v>
      </c>
      <c r="G8" s="28"/>
    </row>
    <row r="9" spans="1:7" s="9" customFormat="1" ht="22.5" customHeight="1" x14ac:dyDescent="0.25">
      <c r="A9" s="28"/>
      <c r="B9" s="32">
        <f>'Pointage 1er cycle'!B12</f>
        <v>0</v>
      </c>
      <c r="C9" s="33" t="e">
        <f>VLOOKUP($B9,'Pointage 1er cycle'!$B$9:$M$97,2,FALSE)</f>
        <v>#N/A</v>
      </c>
      <c r="D9" s="33" t="e">
        <f>VLOOKUP($B9,'Pointage 1er cycle'!$B$9:$M$97,3,FALSE)</f>
        <v>#N/A</v>
      </c>
      <c r="E9" s="33" t="e">
        <f>VLOOKUP($B9,'Pointage 1er cycle'!$B$9:$M$97,4,FALSE)</f>
        <v>#N/A</v>
      </c>
      <c r="F9" s="34">
        <f>VLOOKUP($B9,'Pointage 1er cycle'!$B$9:$M$108,9,FALSE)</f>
        <v>0</v>
      </c>
      <c r="G9" s="28"/>
    </row>
    <row r="10" spans="1:7" s="9" customFormat="1" ht="22.5" customHeight="1" x14ac:dyDescent="0.25">
      <c r="A10" s="28"/>
      <c r="B10" s="32">
        <f>'Pointage 1er cycle'!B13</f>
        <v>0</v>
      </c>
      <c r="C10" s="33" t="e">
        <f>VLOOKUP($B10,'Pointage 1er cycle'!$B$9:$M$97,2,FALSE)</f>
        <v>#N/A</v>
      </c>
      <c r="D10" s="33" t="e">
        <f>VLOOKUP($B10,'Pointage 1er cycle'!$B$9:$M$97,3,FALSE)</f>
        <v>#N/A</v>
      </c>
      <c r="E10" s="33" t="e">
        <f>VLOOKUP($B10,'Pointage 1er cycle'!$B$9:$M$97,4,FALSE)</f>
        <v>#N/A</v>
      </c>
      <c r="F10" s="34">
        <f>VLOOKUP($B10,'Pointage 1er cycle'!$B$9:$M$108,9,FALSE)</f>
        <v>0</v>
      </c>
      <c r="G10" s="28"/>
    </row>
    <row r="11" spans="1:7" s="9" customFormat="1" ht="22.5" customHeight="1" x14ac:dyDescent="0.25">
      <c r="A11" s="28"/>
      <c r="B11" s="32">
        <f>'Pointage 1er cycle'!B14</f>
        <v>0</v>
      </c>
      <c r="C11" s="33" t="e">
        <f>VLOOKUP($B11,'Pointage 1er cycle'!$B$9:$M$97,2,FALSE)</f>
        <v>#N/A</v>
      </c>
      <c r="D11" s="33" t="e">
        <f>VLOOKUP($B11,'Pointage 1er cycle'!$B$9:$M$97,3,FALSE)</f>
        <v>#N/A</v>
      </c>
      <c r="E11" s="33" t="e">
        <f>VLOOKUP($B11,'Pointage 1er cycle'!$B$9:$M$97,4,FALSE)</f>
        <v>#N/A</v>
      </c>
      <c r="F11" s="34">
        <f>VLOOKUP($B11,'Pointage 1er cycle'!$B$9:$M$108,9,FALSE)</f>
        <v>0</v>
      </c>
      <c r="G11" s="28"/>
    </row>
    <row r="12" spans="1:7" s="9" customFormat="1" ht="22.5" customHeight="1" x14ac:dyDescent="0.25">
      <c r="A12" s="28"/>
      <c r="B12" s="32">
        <f>'Pointage 1er cycle'!B15</f>
        <v>0</v>
      </c>
      <c r="C12" s="33" t="e">
        <f>VLOOKUP($B12,'Pointage 1er cycle'!$B$9:$M$97,2,FALSE)</f>
        <v>#N/A</v>
      </c>
      <c r="D12" s="33" t="e">
        <f>VLOOKUP($B12,'Pointage 1er cycle'!$B$9:$M$97,3,FALSE)</f>
        <v>#N/A</v>
      </c>
      <c r="E12" s="33" t="e">
        <f>VLOOKUP($B12,'Pointage 1er cycle'!$B$9:$M$97,4,FALSE)</f>
        <v>#N/A</v>
      </c>
      <c r="F12" s="34">
        <f>VLOOKUP($B12,'Pointage 1er cycle'!$B$9:$M$108,9,FALSE)</f>
        <v>0</v>
      </c>
      <c r="G12" s="28"/>
    </row>
    <row r="13" spans="1:7" s="9" customFormat="1" ht="22.5" customHeight="1" x14ac:dyDescent="0.25">
      <c r="A13" s="28"/>
      <c r="B13" s="32">
        <f>'Pointage 1er cycle'!B16</f>
        <v>0</v>
      </c>
      <c r="C13" s="33" t="e">
        <f>VLOOKUP($B13,'Pointage 1er cycle'!$B$9:$M$97,2,FALSE)</f>
        <v>#N/A</v>
      </c>
      <c r="D13" s="33" t="e">
        <f>VLOOKUP($B13,'Pointage 1er cycle'!$B$9:$M$97,3,FALSE)</f>
        <v>#N/A</v>
      </c>
      <c r="E13" s="33" t="e">
        <f>VLOOKUP($B13,'Pointage 1er cycle'!$B$9:$M$97,4,FALSE)</f>
        <v>#N/A</v>
      </c>
      <c r="F13" s="34">
        <f>VLOOKUP($B13,'Pointage 1er cycle'!$B$9:$M$108,9,FALSE)</f>
        <v>0</v>
      </c>
      <c r="G13" s="28"/>
    </row>
    <row r="14" spans="1:7" s="9" customFormat="1" ht="22.5" customHeight="1" x14ac:dyDescent="0.25">
      <c r="A14" s="28"/>
      <c r="B14" s="32">
        <f>'Pointage 1er cycle'!B17</f>
        <v>0</v>
      </c>
      <c r="C14" s="33" t="e">
        <f>VLOOKUP($B14,'Pointage 1er cycle'!$B$9:$M$97,2,FALSE)</f>
        <v>#N/A</v>
      </c>
      <c r="D14" s="33" t="e">
        <f>VLOOKUP($B14,'Pointage 1er cycle'!$B$9:$M$97,3,FALSE)</f>
        <v>#N/A</v>
      </c>
      <c r="E14" s="33" t="e">
        <f>VLOOKUP($B14,'Pointage 1er cycle'!$B$9:$M$97,4,FALSE)</f>
        <v>#N/A</v>
      </c>
      <c r="F14" s="34">
        <f>VLOOKUP($B14,'Pointage 1er cycle'!$B$9:$M$108,9,FALSE)</f>
        <v>0</v>
      </c>
      <c r="G14" s="28"/>
    </row>
    <row r="15" spans="1:7" s="9" customFormat="1" ht="22.5" customHeight="1" x14ac:dyDescent="0.25">
      <c r="A15" s="28"/>
      <c r="B15" s="32">
        <f>'Pointage 1er cycle'!B18</f>
        <v>0</v>
      </c>
      <c r="C15" s="33" t="e">
        <f>VLOOKUP($B15,'Pointage 1er cycle'!$B$9:$M$97,2,FALSE)</f>
        <v>#N/A</v>
      </c>
      <c r="D15" s="33" t="e">
        <f>VLOOKUP($B15,'Pointage 1er cycle'!$B$9:$M$97,3,FALSE)</f>
        <v>#N/A</v>
      </c>
      <c r="E15" s="33" t="e">
        <f>VLOOKUP($B15,'Pointage 1er cycle'!$B$9:$M$97,4,FALSE)</f>
        <v>#N/A</v>
      </c>
      <c r="F15" s="34">
        <f>VLOOKUP($B15,'Pointage 1er cycle'!$B$9:$M$108,9,FALSE)</f>
        <v>0</v>
      </c>
      <c r="G15" s="28"/>
    </row>
    <row r="16" spans="1:7" s="9" customFormat="1" ht="22.5" customHeight="1" x14ac:dyDescent="0.25">
      <c r="A16" s="28"/>
      <c r="B16" s="32">
        <f>'Pointage 1er cycle'!B19</f>
        <v>0</v>
      </c>
      <c r="C16" s="33" t="e">
        <f>VLOOKUP($B16,'Pointage 1er cycle'!$B$9:$M$97,2,FALSE)</f>
        <v>#N/A</v>
      </c>
      <c r="D16" s="33" t="e">
        <f>VLOOKUP($B16,'Pointage 1er cycle'!$B$9:$M$97,3,FALSE)</f>
        <v>#N/A</v>
      </c>
      <c r="E16" s="33" t="e">
        <f>VLOOKUP($B16,'Pointage 1er cycle'!$B$9:$M$97,4,FALSE)</f>
        <v>#N/A</v>
      </c>
      <c r="F16" s="34">
        <f>VLOOKUP($B16,'Pointage 1er cycle'!$B$9:$M$108,9,FALSE)</f>
        <v>0</v>
      </c>
      <c r="G16" s="28"/>
    </row>
    <row r="17" spans="1:7" s="9" customFormat="1" ht="22.5" customHeight="1" x14ac:dyDescent="0.25">
      <c r="A17" s="28"/>
      <c r="B17" s="32">
        <f>'Pointage 1er cycle'!B20</f>
        <v>0</v>
      </c>
      <c r="C17" s="33" t="e">
        <f>VLOOKUP($B17,'Pointage 1er cycle'!$B$9:$M$97,2,FALSE)</f>
        <v>#N/A</v>
      </c>
      <c r="D17" s="33" t="e">
        <f>VLOOKUP($B17,'Pointage 1er cycle'!$B$9:$M$97,3,FALSE)</f>
        <v>#N/A</v>
      </c>
      <c r="E17" s="33" t="e">
        <f>VLOOKUP($B17,'Pointage 1er cycle'!$B$9:$M$97,4,FALSE)</f>
        <v>#N/A</v>
      </c>
      <c r="F17" s="34">
        <f>VLOOKUP($B17,'Pointage 1er cycle'!$B$9:$M$108,9,FALSE)</f>
        <v>0</v>
      </c>
      <c r="G17" s="28"/>
    </row>
    <row r="18" spans="1:7" s="9" customFormat="1" ht="22.5" customHeight="1" x14ac:dyDescent="0.25">
      <c r="A18" s="28"/>
      <c r="B18" s="32">
        <f>'Pointage 1er cycle'!B21</f>
        <v>0</v>
      </c>
      <c r="C18" s="33" t="e">
        <f>VLOOKUP($B18,'Pointage 1er cycle'!$B$9:$M$97,2,FALSE)</f>
        <v>#N/A</v>
      </c>
      <c r="D18" s="33" t="e">
        <f>VLOOKUP($B18,'Pointage 1er cycle'!$B$9:$M$97,3,FALSE)</f>
        <v>#N/A</v>
      </c>
      <c r="E18" s="33" t="e">
        <f>VLOOKUP($B18,'Pointage 1er cycle'!$B$9:$M$97,4,FALSE)</f>
        <v>#N/A</v>
      </c>
      <c r="F18" s="34">
        <f>VLOOKUP($B18,'Pointage 1er cycle'!$B$9:$M$108,9,FALSE)</f>
        <v>0</v>
      </c>
      <c r="G18" s="28"/>
    </row>
    <row r="19" spans="1:7" s="9" customFormat="1" ht="22.5" customHeight="1" x14ac:dyDescent="0.25">
      <c r="A19" s="28"/>
      <c r="B19" s="32">
        <f>'Pointage 1er cycle'!B22</f>
        <v>0</v>
      </c>
      <c r="C19" s="33" t="e">
        <f>VLOOKUP($B19,'Pointage 1er cycle'!$B$9:$M$97,2,FALSE)</f>
        <v>#N/A</v>
      </c>
      <c r="D19" s="33" t="e">
        <f>VLOOKUP($B19,'Pointage 1er cycle'!$B$9:$M$97,3,FALSE)</f>
        <v>#N/A</v>
      </c>
      <c r="E19" s="33" t="e">
        <f>VLOOKUP($B19,'Pointage 1er cycle'!$B$9:$M$97,4,FALSE)</f>
        <v>#N/A</v>
      </c>
      <c r="F19" s="34">
        <f>VLOOKUP($B19,'Pointage 1er cycle'!$B$9:$M$108,9,FALSE)</f>
        <v>0</v>
      </c>
      <c r="G19" s="28"/>
    </row>
    <row r="20" spans="1:7" s="9" customFormat="1" ht="22.5" customHeight="1" x14ac:dyDescent="0.25">
      <c r="A20" s="28"/>
      <c r="B20" s="32">
        <f>'Pointage 1er cycle'!B23</f>
        <v>0</v>
      </c>
      <c r="C20" s="33" t="e">
        <f>VLOOKUP($B20,'Pointage 1er cycle'!$B$9:$M$97,2,FALSE)</f>
        <v>#N/A</v>
      </c>
      <c r="D20" s="33" t="e">
        <f>VLOOKUP($B20,'Pointage 1er cycle'!$B$9:$M$97,3,FALSE)</f>
        <v>#N/A</v>
      </c>
      <c r="E20" s="33" t="e">
        <f>VLOOKUP($B20,'Pointage 1er cycle'!$B$9:$M$97,4,FALSE)</f>
        <v>#N/A</v>
      </c>
      <c r="F20" s="34">
        <f>VLOOKUP($B20,'Pointage 1er cycle'!$B$9:$M$108,9,FALSE)</f>
        <v>0</v>
      </c>
      <c r="G20" s="28"/>
    </row>
    <row r="21" spans="1:7" s="9" customFormat="1" ht="22.5" customHeight="1" x14ac:dyDescent="0.25">
      <c r="A21" s="28"/>
      <c r="B21" s="32">
        <f>'Pointage 1er cycle'!B24</f>
        <v>0</v>
      </c>
      <c r="C21" s="33" t="e">
        <f>VLOOKUP($B21,'Pointage 1er cycle'!$B$9:$M$97,2,FALSE)</f>
        <v>#N/A</v>
      </c>
      <c r="D21" s="33" t="e">
        <f>VLOOKUP($B21,'Pointage 1er cycle'!$B$9:$M$97,3,FALSE)</f>
        <v>#N/A</v>
      </c>
      <c r="E21" s="33" t="e">
        <f>VLOOKUP($B21,'Pointage 1er cycle'!$B$9:$M$97,4,FALSE)</f>
        <v>#N/A</v>
      </c>
      <c r="F21" s="34">
        <f>VLOOKUP($B21,'Pointage 1er cycle'!$B$9:$M$108,9,FALSE)</f>
        <v>0</v>
      </c>
      <c r="G21" s="28"/>
    </row>
    <row r="22" spans="1:7" s="9" customFormat="1" ht="22.5" customHeight="1" x14ac:dyDescent="0.25">
      <c r="A22" s="28"/>
      <c r="B22" s="32">
        <f>'Pointage 1er cycle'!B25</f>
        <v>0</v>
      </c>
      <c r="C22" s="33" t="e">
        <f>VLOOKUP($B22,'Pointage 1er cycle'!$B$9:$M$97,2,FALSE)</f>
        <v>#N/A</v>
      </c>
      <c r="D22" s="33" t="e">
        <f>VLOOKUP($B22,'Pointage 1er cycle'!$B$9:$M$97,3,FALSE)</f>
        <v>#N/A</v>
      </c>
      <c r="E22" s="33" t="e">
        <f>VLOOKUP($B22,'Pointage 1er cycle'!$B$9:$M$97,4,FALSE)</f>
        <v>#N/A</v>
      </c>
      <c r="F22" s="34">
        <f>VLOOKUP($B22,'Pointage 1er cycle'!$B$9:$M$108,9,FALSE)</f>
        <v>0</v>
      </c>
      <c r="G22" s="28"/>
    </row>
    <row r="23" spans="1:7" s="9" customFormat="1" ht="22.5" customHeight="1" x14ac:dyDescent="0.25">
      <c r="A23" s="28"/>
      <c r="B23" s="32">
        <f>'Pointage 1er cycle'!B26</f>
        <v>0</v>
      </c>
      <c r="C23" s="33" t="e">
        <f>VLOOKUP($B23,'Pointage 1er cycle'!$B$9:$M$97,2,FALSE)</f>
        <v>#N/A</v>
      </c>
      <c r="D23" s="33" t="e">
        <f>VLOOKUP($B23,'Pointage 1er cycle'!$B$9:$M$97,3,FALSE)</f>
        <v>#N/A</v>
      </c>
      <c r="E23" s="33" t="e">
        <f>VLOOKUP($B23,'Pointage 1er cycle'!$B$9:$M$97,4,FALSE)</f>
        <v>#N/A</v>
      </c>
      <c r="F23" s="34">
        <f>VLOOKUP($B23,'Pointage 1er cycle'!$B$9:$M$108,9,FALSE)</f>
        <v>0</v>
      </c>
      <c r="G23" s="28"/>
    </row>
    <row r="24" spans="1:7" s="9" customFormat="1" ht="22.5" customHeight="1" x14ac:dyDescent="0.25">
      <c r="A24" s="28"/>
      <c r="B24" s="32">
        <f>'Pointage 1er cycle'!B27</f>
        <v>0</v>
      </c>
      <c r="C24" s="33" t="e">
        <f>VLOOKUP($B24,'Pointage 1er cycle'!$B$9:$M$97,2,FALSE)</f>
        <v>#N/A</v>
      </c>
      <c r="D24" s="33" t="e">
        <f>VLOOKUP($B24,'Pointage 1er cycle'!$B$9:$M$97,3,FALSE)</f>
        <v>#N/A</v>
      </c>
      <c r="E24" s="33" t="e">
        <f>VLOOKUP($B24,'Pointage 1er cycle'!$B$9:$M$97,4,FALSE)</f>
        <v>#N/A</v>
      </c>
      <c r="F24" s="34">
        <f>VLOOKUP($B24,'Pointage 1er cycle'!$B$9:$M$108,9,FALSE)</f>
        <v>0</v>
      </c>
      <c r="G24" s="28"/>
    </row>
    <row r="25" spans="1:7" s="9" customFormat="1" ht="22.5" customHeight="1" x14ac:dyDescent="0.25">
      <c r="A25" s="28"/>
      <c r="B25" s="32">
        <f>'Pointage 1er cycle'!B28</f>
        <v>0</v>
      </c>
      <c r="C25" s="33" t="e">
        <f>VLOOKUP($B25,'Pointage 1er cycle'!$B$9:$M$97,2,FALSE)</f>
        <v>#N/A</v>
      </c>
      <c r="D25" s="33" t="e">
        <f>VLOOKUP($B25,'Pointage 1er cycle'!$B$9:$M$97,3,FALSE)</f>
        <v>#N/A</v>
      </c>
      <c r="E25" s="33" t="e">
        <f>VLOOKUP($B25,'Pointage 1er cycle'!$B$9:$M$97,4,FALSE)</f>
        <v>#N/A</v>
      </c>
      <c r="F25" s="34">
        <f>VLOOKUP($B25,'Pointage 1er cycle'!$B$9:$M$108,9,FALSE)</f>
        <v>0</v>
      </c>
      <c r="G25" s="28"/>
    </row>
    <row r="26" spans="1:7" s="9" customFormat="1" ht="22.5" customHeight="1" x14ac:dyDescent="0.25">
      <c r="A26" s="28"/>
      <c r="B26" s="32">
        <f>'Pointage 1er cycle'!B29</f>
        <v>0</v>
      </c>
      <c r="C26" s="33" t="e">
        <f>VLOOKUP($B26,'Pointage 1er cycle'!$B$9:$M$97,2,FALSE)</f>
        <v>#N/A</v>
      </c>
      <c r="D26" s="33" t="e">
        <f>VLOOKUP($B26,'Pointage 1er cycle'!$B$9:$M$97,3,FALSE)</f>
        <v>#N/A</v>
      </c>
      <c r="E26" s="33" t="e">
        <f>VLOOKUP($B26,'Pointage 1er cycle'!$B$9:$M$97,4,FALSE)</f>
        <v>#N/A</v>
      </c>
      <c r="F26" s="34">
        <f>VLOOKUP($B26,'Pointage 1er cycle'!$B$9:$M$108,9,FALSE)</f>
        <v>0</v>
      </c>
      <c r="G26" s="28"/>
    </row>
    <row r="27" spans="1:7" s="9" customFormat="1" ht="22.5" customHeight="1" x14ac:dyDescent="0.25">
      <c r="A27" s="28"/>
      <c r="B27" s="32">
        <f>'Pointage 1er cycle'!B30</f>
        <v>0</v>
      </c>
      <c r="C27" s="33" t="e">
        <f>VLOOKUP($B27,'Pointage 1er cycle'!$B$9:$M$97,2,FALSE)</f>
        <v>#N/A</v>
      </c>
      <c r="D27" s="33" t="e">
        <f>VLOOKUP($B27,'Pointage 1er cycle'!$B$9:$M$97,3,FALSE)</f>
        <v>#N/A</v>
      </c>
      <c r="E27" s="33" t="e">
        <f>VLOOKUP($B27,'Pointage 1er cycle'!$B$9:$M$97,4,FALSE)</f>
        <v>#N/A</v>
      </c>
      <c r="F27" s="34">
        <f>VLOOKUP($B27,'Pointage 1er cycle'!$B$9:$M$108,9,FALSE)</f>
        <v>0</v>
      </c>
      <c r="G27" s="28"/>
    </row>
    <row r="28" spans="1:7" s="9" customFormat="1" ht="22.5" customHeight="1" x14ac:dyDescent="0.25">
      <c r="A28" s="28"/>
      <c r="B28" s="32">
        <f>'Pointage 1er cycle'!B31</f>
        <v>0</v>
      </c>
      <c r="C28" s="33" t="e">
        <f>VLOOKUP($B28,'Pointage 1er cycle'!$B$9:$M$97,2,FALSE)</f>
        <v>#N/A</v>
      </c>
      <c r="D28" s="33" t="e">
        <f>VLOOKUP($B28,'Pointage 1er cycle'!$B$9:$M$97,3,FALSE)</f>
        <v>#N/A</v>
      </c>
      <c r="E28" s="33" t="e">
        <f>VLOOKUP($B28,'Pointage 1er cycle'!$B$9:$M$97,4,FALSE)</f>
        <v>#N/A</v>
      </c>
      <c r="F28" s="34">
        <f>VLOOKUP($B28,'Pointage 1er cycle'!$B$9:$M$108,9,FALSE)</f>
        <v>0</v>
      </c>
      <c r="G28" s="28"/>
    </row>
    <row r="29" spans="1:7" s="9" customFormat="1" ht="22.5" customHeight="1" x14ac:dyDescent="0.25">
      <c r="A29" s="28"/>
      <c r="B29" s="32">
        <f>'Pointage 1er cycle'!B32</f>
        <v>0</v>
      </c>
      <c r="C29" s="33" t="e">
        <f>VLOOKUP($B29,'Pointage 1er cycle'!$B$9:$M$97,2,FALSE)</f>
        <v>#N/A</v>
      </c>
      <c r="D29" s="33" t="e">
        <f>VLOOKUP($B29,'Pointage 1er cycle'!$B$9:$M$97,3,FALSE)</f>
        <v>#N/A</v>
      </c>
      <c r="E29" s="33" t="e">
        <f>VLOOKUP($B29,'Pointage 1er cycle'!$B$9:$M$97,4,FALSE)</f>
        <v>#N/A</v>
      </c>
      <c r="F29" s="34">
        <f>VLOOKUP($B29,'Pointage 1er cycle'!$B$9:$M$108,9,FALSE)</f>
        <v>0</v>
      </c>
      <c r="G29" s="28"/>
    </row>
    <row r="30" spans="1:7" s="9" customFormat="1" ht="22.5" customHeight="1" x14ac:dyDescent="0.25">
      <c r="A30" s="28"/>
      <c r="B30" s="32">
        <f>'Pointage 1er cycle'!B33</f>
        <v>0</v>
      </c>
      <c r="C30" s="33" t="e">
        <f>VLOOKUP($B30,'Pointage 1er cycle'!$B$9:$M$97,2,FALSE)</f>
        <v>#N/A</v>
      </c>
      <c r="D30" s="33" t="e">
        <f>VLOOKUP($B30,'Pointage 1er cycle'!$B$9:$M$97,3,FALSE)</f>
        <v>#N/A</v>
      </c>
      <c r="E30" s="33" t="e">
        <f>VLOOKUP($B30,'Pointage 1er cycle'!$B$9:$M$97,4,FALSE)</f>
        <v>#N/A</v>
      </c>
      <c r="F30" s="34">
        <f>VLOOKUP($B30,'Pointage 1er cycle'!$B$9:$M$108,9,FALSE)</f>
        <v>0</v>
      </c>
      <c r="G30" s="28"/>
    </row>
    <row r="31" spans="1:7" s="9" customFormat="1" ht="22.5" customHeight="1" x14ac:dyDescent="0.25">
      <c r="A31" s="28"/>
      <c r="B31" s="32">
        <f>'Pointage 1er cycle'!B34</f>
        <v>0</v>
      </c>
      <c r="C31" s="33" t="e">
        <f>VLOOKUP($B31,'Pointage 1er cycle'!$B$9:$M$97,2,FALSE)</f>
        <v>#N/A</v>
      </c>
      <c r="D31" s="33" t="e">
        <f>VLOOKUP($B31,'Pointage 1er cycle'!$B$9:$M$97,3,FALSE)</f>
        <v>#N/A</v>
      </c>
      <c r="E31" s="33" t="e">
        <f>VLOOKUP($B31,'Pointage 1er cycle'!$B$9:$M$97,4,FALSE)</f>
        <v>#N/A</v>
      </c>
      <c r="F31" s="34">
        <f>VLOOKUP($B31,'Pointage 1er cycle'!$B$9:$M$108,9,FALSE)</f>
        <v>0</v>
      </c>
      <c r="G31" s="28"/>
    </row>
    <row r="32" spans="1:7" s="9" customFormat="1" ht="22.5" customHeight="1" x14ac:dyDescent="0.25">
      <c r="A32" s="28"/>
      <c r="B32" s="32">
        <f>'Pointage 1er cycle'!B35</f>
        <v>0</v>
      </c>
      <c r="C32" s="33" t="e">
        <f>VLOOKUP($B32,'Pointage 1er cycle'!$B$9:$M$97,2,FALSE)</f>
        <v>#N/A</v>
      </c>
      <c r="D32" s="33" t="e">
        <f>VLOOKUP($B32,'Pointage 1er cycle'!$B$9:$M$97,3,FALSE)</f>
        <v>#N/A</v>
      </c>
      <c r="E32" s="33" t="e">
        <f>VLOOKUP($B32,'Pointage 1er cycle'!$B$9:$M$97,4,FALSE)</f>
        <v>#N/A</v>
      </c>
      <c r="F32" s="34">
        <f>VLOOKUP($B32,'Pointage 1er cycle'!$B$9:$M$108,9,FALSE)</f>
        <v>0</v>
      </c>
      <c r="G32" s="28"/>
    </row>
    <row r="33" spans="1:7" s="9" customFormat="1" ht="22.5" customHeight="1" x14ac:dyDescent="0.25">
      <c r="A33" s="28"/>
      <c r="B33" s="32">
        <f>'Pointage 1er cycle'!B36</f>
        <v>0</v>
      </c>
      <c r="C33" s="33" t="e">
        <f>VLOOKUP($B33,'Pointage 1er cycle'!$B$9:$M$97,2,FALSE)</f>
        <v>#N/A</v>
      </c>
      <c r="D33" s="33" t="e">
        <f>VLOOKUP($B33,'Pointage 1er cycle'!$B$9:$M$97,3,FALSE)</f>
        <v>#N/A</v>
      </c>
      <c r="E33" s="33" t="e">
        <f>VLOOKUP($B33,'Pointage 1er cycle'!$B$9:$M$97,4,FALSE)</f>
        <v>#N/A</v>
      </c>
      <c r="F33" s="34">
        <f>VLOOKUP($B33,'Pointage 1er cycle'!$B$9:$M$108,9,FALSE)</f>
        <v>0</v>
      </c>
      <c r="G33" s="28"/>
    </row>
    <row r="34" spans="1:7" s="9" customFormat="1" ht="22.5" customHeight="1" x14ac:dyDescent="0.25">
      <c r="A34" s="28"/>
      <c r="B34" s="32">
        <f>'Pointage 1er cycle'!B37</f>
        <v>0</v>
      </c>
      <c r="C34" s="33" t="e">
        <f>VLOOKUP($B34,'Pointage 1er cycle'!$B$9:$M$97,2,FALSE)</f>
        <v>#N/A</v>
      </c>
      <c r="D34" s="33" t="e">
        <f>VLOOKUP($B34,'Pointage 1er cycle'!$B$9:$M$97,3,FALSE)</f>
        <v>#N/A</v>
      </c>
      <c r="E34" s="33" t="e">
        <f>VLOOKUP($B34,'Pointage 1er cycle'!$B$9:$M$97,4,FALSE)</f>
        <v>#N/A</v>
      </c>
      <c r="F34" s="34">
        <f>VLOOKUP($B34,'Pointage 1er cycle'!$B$9:$M$108,9,FALSE)</f>
        <v>0</v>
      </c>
      <c r="G34" s="28"/>
    </row>
    <row r="35" spans="1:7" s="9" customFormat="1" ht="22.5" customHeight="1" x14ac:dyDescent="0.25">
      <c r="A35" s="28"/>
      <c r="B35" s="32">
        <f>'Pointage 1er cycle'!B38</f>
        <v>0</v>
      </c>
      <c r="C35" s="33" t="e">
        <f>VLOOKUP($B35,'Pointage 1er cycle'!$B$9:$M$97,2,FALSE)</f>
        <v>#N/A</v>
      </c>
      <c r="D35" s="33" t="e">
        <f>VLOOKUP($B35,'Pointage 1er cycle'!$B$9:$M$97,3,FALSE)</f>
        <v>#N/A</v>
      </c>
      <c r="E35" s="33" t="e">
        <f>VLOOKUP($B35,'Pointage 1er cycle'!$B$9:$M$97,4,FALSE)</f>
        <v>#N/A</v>
      </c>
      <c r="F35" s="34">
        <f>VLOOKUP($B35,'Pointage 1er cycle'!$B$9:$M$108,9,FALSE)</f>
        <v>0</v>
      </c>
      <c r="G35" s="28"/>
    </row>
    <row r="36" spans="1:7" s="36" customFormat="1" ht="22.5" customHeight="1" x14ac:dyDescent="0.25">
      <c r="A36" s="35"/>
      <c r="B36" s="32">
        <f>'Pointage 1er cycle'!B39</f>
        <v>0</v>
      </c>
      <c r="C36" s="33" t="e">
        <f>VLOOKUP($B36,'Pointage 1er cycle'!$B$9:$M$97,2,FALSE)</f>
        <v>#N/A</v>
      </c>
      <c r="D36" s="33" t="e">
        <f>VLOOKUP($B36,'Pointage 1er cycle'!$B$9:$M$97,3,FALSE)</f>
        <v>#N/A</v>
      </c>
      <c r="E36" s="33" t="e">
        <f>VLOOKUP($B36,'Pointage 1er cycle'!$B$9:$M$97,4,FALSE)</f>
        <v>#N/A</v>
      </c>
      <c r="F36" s="34">
        <f>VLOOKUP($B36,'Pointage 1er cycle'!$B$9:$M$108,9,FALSE)</f>
        <v>0</v>
      </c>
      <c r="G36" s="35"/>
    </row>
    <row r="37" spans="1:7" s="36" customFormat="1" ht="22.5" customHeight="1" x14ac:dyDescent="0.25">
      <c r="A37" s="35"/>
      <c r="B37" s="32">
        <f>'Pointage 1er cycle'!B40</f>
        <v>0</v>
      </c>
      <c r="C37" s="33" t="e">
        <f>VLOOKUP($B37,'Pointage 1er cycle'!$B$9:$M$97,2,FALSE)</f>
        <v>#N/A</v>
      </c>
      <c r="D37" s="33" t="e">
        <f>VLOOKUP($B37,'Pointage 1er cycle'!$B$9:$M$97,3,FALSE)</f>
        <v>#N/A</v>
      </c>
      <c r="E37" s="33" t="e">
        <f>VLOOKUP($B37,'Pointage 1er cycle'!$B$9:$M$97,4,FALSE)</f>
        <v>#N/A</v>
      </c>
      <c r="F37" s="34">
        <f>VLOOKUP($B37,'Pointage 1er cycle'!$B$9:$M$108,9,FALSE)</f>
        <v>0</v>
      </c>
      <c r="G37" s="35"/>
    </row>
    <row r="38" spans="1:7" s="9" customFormat="1" ht="22.5" customHeight="1" x14ac:dyDescent="0.25">
      <c r="B38" s="32">
        <f>'Pointage 1er cycle'!B41</f>
        <v>0</v>
      </c>
      <c r="C38" s="33" t="e">
        <f>VLOOKUP($B38,'Pointage 1er cycle'!$B$9:$M$97,2,FALSE)</f>
        <v>#N/A</v>
      </c>
      <c r="D38" s="33" t="e">
        <f>VLOOKUP($B38,'Pointage 1er cycle'!$B$9:$M$97,3,FALSE)</f>
        <v>#N/A</v>
      </c>
      <c r="E38" s="33" t="e">
        <f>VLOOKUP($B38,'Pointage 1er cycle'!$B$9:$M$97,4,FALSE)</f>
        <v>#N/A</v>
      </c>
      <c r="F38" s="34">
        <f>VLOOKUP($B38,'Pointage 1er cycle'!$B$9:$M$108,9,FALSE)</f>
        <v>0</v>
      </c>
      <c r="G38" s="28"/>
    </row>
    <row r="39" spans="1:7" s="9" customFormat="1" ht="22.5" customHeight="1" x14ac:dyDescent="0.25">
      <c r="A39" s="28"/>
      <c r="B39" s="32">
        <f>'Pointage 1er cycle'!B42</f>
        <v>0</v>
      </c>
      <c r="C39" s="33" t="e">
        <f>VLOOKUP($B39,'Pointage 1er cycle'!$B$9:$M$97,2,FALSE)</f>
        <v>#N/A</v>
      </c>
      <c r="D39" s="33" t="e">
        <f>VLOOKUP($B39,'Pointage 1er cycle'!$B$9:$M$97,3,FALSE)</f>
        <v>#N/A</v>
      </c>
      <c r="E39" s="33" t="e">
        <f>VLOOKUP($B39,'Pointage 1er cycle'!$B$9:$M$97,4,FALSE)</f>
        <v>#N/A</v>
      </c>
      <c r="F39" s="34">
        <f>VLOOKUP($B39,'Pointage 1er cycle'!$B$9:$M$108,9,FALSE)</f>
        <v>0</v>
      </c>
      <c r="G39" s="28"/>
    </row>
    <row r="40" spans="1:7" s="9" customFormat="1" ht="22.5" customHeight="1" x14ac:dyDescent="0.25">
      <c r="A40" s="28"/>
      <c r="B40" s="32">
        <f>'Pointage 1er cycle'!B43</f>
        <v>0</v>
      </c>
      <c r="C40" s="33" t="e">
        <f>VLOOKUP($B40,'Pointage 1er cycle'!$B$9:$M$97,2,FALSE)</f>
        <v>#N/A</v>
      </c>
      <c r="D40" s="33" t="e">
        <f>VLOOKUP($B40,'Pointage 1er cycle'!$B$9:$M$97,3,FALSE)</f>
        <v>#N/A</v>
      </c>
      <c r="E40" s="33" t="e">
        <f>VLOOKUP($B40,'Pointage 1er cycle'!$B$9:$M$97,4,FALSE)</f>
        <v>#N/A</v>
      </c>
      <c r="F40" s="34">
        <f>VLOOKUP($B40,'Pointage 1er cycle'!$B$9:$M$108,9,FALSE)</f>
        <v>0</v>
      </c>
      <c r="G40" s="28"/>
    </row>
    <row r="41" spans="1:7" s="9" customFormat="1" ht="22.5" customHeight="1" x14ac:dyDescent="0.25">
      <c r="A41" s="28"/>
      <c r="B41" s="32">
        <f>'Pointage 1er cycle'!B44</f>
        <v>0</v>
      </c>
      <c r="C41" s="33" t="e">
        <f>VLOOKUP($B41,'Pointage 1er cycle'!$B$9:$M$97,2,FALSE)</f>
        <v>#N/A</v>
      </c>
      <c r="D41" s="33" t="e">
        <f>VLOOKUP($B41,'Pointage 1er cycle'!$B$9:$M$97,3,FALSE)</f>
        <v>#N/A</v>
      </c>
      <c r="E41" s="33" t="e">
        <f>VLOOKUP($B41,'Pointage 1er cycle'!$B$9:$M$97,4,FALSE)</f>
        <v>#N/A</v>
      </c>
      <c r="F41" s="34">
        <f>VLOOKUP($B41,'Pointage 1er cycle'!$B$9:$M$108,9,FALSE)</f>
        <v>0</v>
      </c>
      <c r="G41" s="35"/>
    </row>
    <row r="42" spans="1:7" s="9" customFormat="1" ht="22.5" customHeight="1" x14ac:dyDescent="0.25">
      <c r="A42" s="28"/>
      <c r="B42" s="32">
        <f>'Pointage 1er cycle'!B45</f>
        <v>0</v>
      </c>
      <c r="C42" s="33" t="e">
        <f>VLOOKUP($B42,'Pointage 1er cycle'!$B$9:$M$97,2,FALSE)</f>
        <v>#N/A</v>
      </c>
      <c r="D42" s="33" t="e">
        <f>VLOOKUP($B42,'Pointage 1er cycle'!$B$9:$M$97,3,FALSE)</f>
        <v>#N/A</v>
      </c>
      <c r="E42" s="33" t="e">
        <f>VLOOKUP($B42,'Pointage 1er cycle'!$B$9:$M$97,4,FALSE)</f>
        <v>#N/A</v>
      </c>
      <c r="F42" s="34">
        <f>VLOOKUP($B42,'Pointage 1er cycle'!$B$9:$M$108,9,FALSE)</f>
        <v>0</v>
      </c>
      <c r="G42" s="35"/>
    </row>
    <row r="43" spans="1:7" s="9" customFormat="1" ht="22.5" customHeight="1" x14ac:dyDescent="0.25">
      <c r="A43" s="35"/>
      <c r="B43" s="32">
        <f>'Pointage 1er cycle'!B46</f>
        <v>0</v>
      </c>
      <c r="C43" s="33" t="e">
        <f>VLOOKUP($B43,'Pointage 1er cycle'!$B$9:$M$97,2,FALSE)</f>
        <v>#N/A</v>
      </c>
      <c r="D43" s="33" t="e">
        <f>VLOOKUP($B43,'Pointage 1er cycle'!$B$9:$M$97,3,FALSE)</f>
        <v>#N/A</v>
      </c>
      <c r="E43" s="33" t="e">
        <f>VLOOKUP($B43,'Pointage 1er cycle'!$B$9:$M$97,4,FALSE)</f>
        <v>#N/A</v>
      </c>
      <c r="F43" s="34">
        <f>VLOOKUP($B43,'Pointage 1er cycle'!$B$9:$M$108,9,FALSE)</f>
        <v>0</v>
      </c>
      <c r="G43" s="28"/>
    </row>
    <row r="44" spans="1:7" s="9" customFormat="1" ht="22.5" customHeight="1" x14ac:dyDescent="0.25">
      <c r="A44" s="35"/>
      <c r="B44" s="32">
        <f>'Pointage 1er cycle'!B47</f>
        <v>0</v>
      </c>
      <c r="C44" s="33" t="e">
        <f>VLOOKUP($B44,'Pointage 1er cycle'!$B$9:$M$97,2,FALSE)</f>
        <v>#N/A</v>
      </c>
      <c r="D44" s="33" t="e">
        <f>VLOOKUP($B44,'Pointage 1er cycle'!$B$9:$M$97,3,FALSE)</f>
        <v>#N/A</v>
      </c>
      <c r="E44" s="33" t="e">
        <f>VLOOKUP($B44,'Pointage 1er cycle'!$B$9:$M$97,4,FALSE)</f>
        <v>#N/A</v>
      </c>
      <c r="F44" s="34">
        <f>VLOOKUP($B44,'Pointage 1er cycle'!$B$9:$M$108,9,FALSE)</f>
        <v>0</v>
      </c>
      <c r="G44" s="28"/>
    </row>
    <row r="45" spans="1:7" s="9" customFormat="1" ht="22.5" customHeight="1" x14ac:dyDescent="0.25">
      <c r="B45" s="32">
        <f>'Pointage 1er cycle'!B48</f>
        <v>0</v>
      </c>
      <c r="C45" s="33" t="e">
        <f>VLOOKUP($B45,'Pointage 1er cycle'!$B$9:$M$97,2,FALSE)</f>
        <v>#N/A</v>
      </c>
      <c r="D45" s="33" t="e">
        <f>VLOOKUP($B45,'Pointage 1er cycle'!$B$9:$M$97,3,FALSE)</f>
        <v>#N/A</v>
      </c>
      <c r="E45" s="33" t="e">
        <f>VLOOKUP($B45,'Pointage 1er cycle'!$B$9:$M$97,4,FALSE)</f>
        <v>#N/A</v>
      </c>
      <c r="F45" s="34">
        <f>VLOOKUP($B45,'Pointage 1er cycle'!$B$9:$M$108,9,FALSE)</f>
        <v>0</v>
      </c>
      <c r="G45" s="28"/>
    </row>
    <row r="46" spans="1:7" s="9" customFormat="1" ht="22.5" customHeight="1" x14ac:dyDescent="0.25">
      <c r="A46" s="28"/>
      <c r="B46" s="32">
        <f>'Pointage 1er cycle'!B49</f>
        <v>0</v>
      </c>
      <c r="C46" s="33" t="e">
        <f>VLOOKUP($B46,'Pointage 1er cycle'!$B$9:$M$97,2,FALSE)</f>
        <v>#N/A</v>
      </c>
      <c r="D46" s="33" t="e">
        <f>VLOOKUP($B46,'Pointage 1er cycle'!$B$9:$M$97,3,FALSE)</f>
        <v>#N/A</v>
      </c>
      <c r="E46" s="33" t="e">
        <f>VLOOKUP($B46,'Pointage 1er cycle'!$B$9:$M$97,4,FALSE)</f>
        <v>#N/A</v>
      </c>
      <c r="F46" s="34">
        <f>VLOOKUP($B46,'Pointage 1er cycle'!$B$9:$M$108,9,FALSE)</f>
        <v>0</v>
      </c>
      <c r="G46" s="35"/>
    </row>
    <row r="47" spans="1:7" s="9" customFormat="1" ht="22.5" customHeight="1" x14ac:dyDescent="0.25">
      <c r="A47" s="28"/>
      <c r="B47" s="32">
        <f>'Pointage 1er cycle'!B50</f>
        <v>0</v>
      </c>
      <c r="C47" s="33" t="e">
        <f>VLOOKUP($B47,'Pointage 1er cycle'!$B$9:$M$97,2,FALSE)</f>
        <v>#N/A</v>
      </c>
      <c r="D47" s="33" t="e">
        <f>VLOOKUP($B47,'Pointage 1er cycle'!$B$9:$M$97,3,FALSE)</f>
        <v>#N/A</v>
      </c>
      <c r="E47" s="33" t="e">
        <f>VLOOKUP($B47,'Pointage 1er cycle'!$B$9:$M$97,4,FALSE)</f>
        <v>#N/A</v>
      </c>
      <c r="F47" s="34">
        <f>VLOOKUP($B47,'Pointage 1er cycle'!$B$9:$M$108,9,FALSE)</f>
        <v>0</v>
      </c>
      <c r="G47" s="35"/>
    </row>
    <row r="48" spans="1:7" s="9" customFormat="1" ht="22.5" customHeight="1" x14ac:dyDescent="0.25">
      <c r="A48" s="28"/>
      <c r="B48" s="32">
        <f>'Pointage 1er cycle'!B51</f>
        <v>0</v>
      </c>
      <c r="C48" s="33" t="e">
        <f>VLOOKUP($B48,'Pointage 1er cycle'!$B$9:$M$97,2,FALSE)</f>
        <v>#N/A</v>
      </c>
      <c r="D48" s="33" t="e">
        <f>VLOOKUP($B48,'Pointage 1er cycle'!$B$9:$M$97,3,FALSE)</f>
        <v>#N/A</v>
      </c>
      <c r="E48" s="33" t="e">
        <f>VLOOKUP($B48,'Pointage 1er cycle'!$B$9:$M$97,4,FALSE)</f>
        <v>#N/A</v>
      </c>
      <c r="F48" s="34">
        <f>VLOOKUP($B48,'Pointage 1er cycle'!$B$9:$M$108,9,FALSE)</f>
        <v>0</v>
      </c>
      <c r="G48" s="28"/>
    </row>
    <row r="49" spans="1:7" s="9" customFormat="1" ht="22.5" customHeight="1" x14ac:dyDescent="0.25">
      <c r="A49" s="28"/>
      <c r="B49" s="32">
        <f>'Pointage 1er cycle'!B52</f>
        <v>0</v>
      </c>
      <c r="C49" s="33" t="e">
        <f>VLOOKUP($B49,'Pointage 1er cycle'!$B$9:$M$97,2,FALSE)</f>
        <v>#N/A</v>
      </c>
      <c r="D49" s="33" t="e">
        <f>VLOOKUP($B49,'Pointage 1er cycle'!$B$9:$M$97,3,FALSE)</f>
        <v>#N/A</v>
      </c>
      <c r="E49" s="33" t="e">
        <f>VLOOKUP($B49,'Pointage 1er cycle'!$B$9:$M$97,4,FALSE)</f>
        <v>#N/A</v>
      </c>
      <c r="F49" s="34">
        <f>VLOOKUP($B49,'Pointage 1er cycle'!$B$9:$M$108,9,FALSE)</f>
        <v>0</v>
      </c>
      <c r="G49" s="28"/>
    </row>
    <row r="50" spans="1:7" s="9" customFormat="1" ht="22.5" customHeight="1" x14ac:dyDescent="0.25">
      <c r="A50" s="35"/>
      <c r="B50" s="32">
        <f>'Pointage 1er cycle'!B53</f>
        <v>0</v>
      </c>
      <c r="C50" s="33" t="e">
        <f>VLOOKUP($B50,'Pointage 1er cycle'!$B$9:$M$97,2,FALSE)</f>
        <v>#N/A</v>
      </c>
      <c r="D50" s="33" t="e">
        <f>VLOOKUP($B50,'Pointage 1er cycle'!$B$9:$M$97,3,FALSE)</f>
        <v>#N/A</v>
      </c>
      <c r="E50" s="33" t="e">
        <f>VLOOKUP($B50,'Pointage 1er cycle'!$B$9:$M$97,4,FALSE)</f>
        <v>#N/A</v>
      </c>
      <c r="F50" s="34">
        <f>VLOOKUP($B50,'Pointage 1er cycle'!$B$9:$M$108,9,FALSE)</f>
        <v>0</v>
      </c>
      <c r="G50" s="28"/>
    </row>
    <row r="51" spans="1:7" s="9" customFormat="1" ht="22.5" customHeight="1" x14ac:dyDescent="0.25">
      <c r="A51" s="35"/>
      <c r="B51" s="32">
        <f>'Pointage 1er cycle'!B54</f>
        <v>0</v>
      </c>
      <c r="C51" s="33" t="e">
        <f>VLOOKUP($B51,'Pointage 1er cycle'!$B$9:$M$97,2,FALSE)</f>
        <v>#N/A</v>
      </c>
      <c r="D51" s="33" t="e">
        <f>VLOOKUP($B51,'Pointage 1er cycle'!$B$9:$M$97,3,FALSE)</f>
        <v>#N/A</v>
      </c>
      <c r="E51" s="33" t="e">
        <f>VLOOKUP($B51,'Pointage 1er cycle'!$B$9:$M$97,4,FALSE)</f>
        <v>#N/A</v>
      </c>
      <c r="F51" s="34">
        <f>VLOOKUP($B51,'Pointage 1er cycle'!$B$9:$M$108,9,FALSE)</f>
        <v>0</v>
      </c>
      <c r="G51" s="35"/>
    </row>
    <row r="52" spans="1:7" s="9" customFormat="1" ht="22.5" customHeight="1" x14ac:dyDescent="0.25">
      <c r="B52" s="32">
        <f>'Pointage 1er cycle'!B55</f>
        <v>0</v>
      </c>
      <c r="C52" s="33" t="e">
        <f>VLOOKUP($B52,'Pointage 1er cycle'!$B$9:$M$97,2,FALSE)</f>
        <v>#N/A</v>
      </c>
      <c r="D52" s="33" t="e">
        <f>VLOOKUP($B52,'Pointage 1er cycle'!$B$9:$M$97,3,FALSE)</f>
        <v>#N/A</v>
      </c>
      <c r="E52" s="33" t="e">
        <f>VLOOKUP($B52,'Pointage 1er cycle'!$B$9:$M$97,4,FALSE)</f>
        <v>#N/A</v>
      </c>
      <c r="F52" s="34">
        <f>VLOOKUP($B52,'Pointage 1er cycle'!$B$9:$M$108,9,FALSE)</f>
        <v>0</v>
      </c>
      <c r="G52" s="35"/>
    </row>
    <row r="53" spans="1:7" s="9" customFormat="1" ht="22.5" customHeight="1" x14ac:dyDescent="0.25">
      <c r="A53" s="28"/>
      <c r="B53" s="32">
        <f>'Pointage 1er cycle'!B56</f>
        <v>0</v>
      </c>
      <c r="C53" s="33" t="e">
        <f>VLOOKUP($B53,'Pointage 1er cycle'!$B$9:$M$97,2,FALSE)</f>
        <v>#N/A</v>
      </c>
      <c r="D53" s="33" t="e">
        <f>VLOOKUP($B53,'Pointage 1er cycle'!$B$9:$M$97,3,FALSE)</f>
        <v>#N/A</v>
      </c>
      <c r="E53" s="33" t="e">
        <f>VLOOKUP($B53,'Pointage 1er cycle'!$B$9:$M$97,4,FALSE)</f>
        <v>#N/A</v>
      </c>
      <c r="F53" s="34">
        <f>VLOOKUP($B53,'Pointage 1er cycle'!$B$9:$M$108,9,FALSE)</f>
        <v>0</v>
      </c>
      <c r="G53" s="28"/>
    </row>
    <row r="54" spans="1:7" s="9" customFormat="1" ht="22.5" customHeight="1" x14ac:dyDescent="0.25">
      <c r="A54" s="28"/>
      <c r="B54" s="32">
        <f>'Pointage 1er cycle'!B57</f>
        <v>0</v>
      </c>
      <c r="C54" s="33" t="e">
        <f>VLOOKUP($B54,'Pointage 1er cycle'!$B$9:$M$97,2,FALSE)</f>
        <v>#N/A</v>
      </c>
      <c r="D54" s="33" t="e">
        <f>VLOOKUP($B54,'Pointage 1er cycle'!$B$9:$M$97,3,FALSE)</f>
        <v>#N/A</v>
      </c>
      <c r="E54" s="33" t="e">
        <f>VLOOKUP($B54,'Pointage 1er cycle'!$B$9:$M$97,4,FALSE)</f>
        <v>#N/A</v>
      </c>
      <c r="F54" s="34">
        <f>VLOOKUP($B54,'Pointage 1er cycle'!$B$9:$M$108,9,FALSE)</f>
        <v>0</v>
      </c>
      <c r="G54" s="28"/>
    </row>
    <row r="55" spans="1:7" s="9" customFormat="1" ht="22.5" customHeight="1" x14ac:dyDescent="0.25">
      <c r="A55" s="28"/>
      <c r="B55" s="32">
        <f>'Pointage 1er cycle'!B58</f>
        <v>0</v>
      </c>
      <c r="C55" s="33" t="e">
        <f>VLOOKUP($B55,'Pointage 1er cycle'!$B$9:$M$97,2,FALSE)</f>
        <v>#N/A</v>
      </c>
      <c r="D55" s="33" t="e">
        <f>VLOOKUP($B55,'Pointage 1er cycle'!$B$9:$M$97,3,FALSE)</f>
        <v>#N/A</v>
      </c>
      <c r="E55" s="33" t="e">
        <f>VLOOKUP($B55,'Pointage 1er cycle'!$B$9:$M$97,4,FALSE)</f>
        <v>#N/A</v>
      </c>
      <c r="F55" s="34">
        <f>VLOOKUP($B55,'Pointage 1er cycle'!$B$9:$M$108,9,FALSE)</f>
        <v>0</v>
      </c>
      <c r="G55" s="28"/>
    </row>
    <row r="56" spans="1:7" s="9" customFormat="1" ht="22.5" customHeight="1" x14ac:dyDescent="0.25">
      <c r="A56" s="28"/>
      <c r="B56" s="32">
        <f>'Pointage 1er cycle'!B59</f>
        <v>0</v>
      </c>
      <c r="C56" s="33" t="e">
        <f>VLOOKUP($B56,'Pointage 1er cycle'!$B$9:$M$97,2,FALSE)</f>
        <v>#N/A</v>
      </c>
      <c r="D56" s="33" t="e">
        <f>VLOOKUP($B56,'Pointage 1er cycle'!$B$9:$M$97,3,FALSE)</f>
        <v>#N/A</v>
      </c>
      <c r="E56" s="33" t="e">
        <f>VLOOKUP($B56,'Pointage 1er cycle'!$B$9:$M$97,4,FALSE)</f>
        <v>#N/A</v>
      </c>
      <c r="F56" s="34">
        <f>VLOOKUP($B56,'Pointage 1er cycle'!$B$9:$M$108,9,FALSE)</f>
        <v>0</v>
      </c>
      <c r="G56" s="35"/>
    </row>
    <row r="57" spans="1:7" s="9" customFormat="1" ht="22.5" customHeight="1" x14ac:dyDescent="0.25">
      <c r="A57" s="35"/>
      <c r="B57" s="32">
        <f>'Pointage 1er cycle'!B60</f>
        <v>0</v>
      </c>
      <c r="C57" s="33" t="e">
        <f>VLOOKUP($B57,'Pointage 1er cycle'!$B$9:$M$97,2,FALSE)</f>
        <v>#N/A</v>
      </c>
      <c r="D57" s="33" t="e">
        <f>VLOOKUP($B57,'Pointage 1er cycle'!$B$9:$M$97,3,FALSE)</f>
        <v>#N/A</v>
      </c>
      <c r="E57" s="33" t="e">
        <f>VLOOKUP($B57,'Pointage 1er cycle'!$B$9:$M$97,4,FALSE)</f>
        <v>#N/A</v>
      </c>
      <c r="F57" s="34">
        <f>VLOOKUP($B57,'Pointage 1er cycle'!$B$9:$M$108,9,FALSE)</f>
        <v>0</v>
      </c>
      <c r="G57" s="35"/>
    </row>
    <row r="58" spans="1:7" s="9" customFormat="1" ht="22.5" customHeight="1" x14ac:dyDescent="0.25">
      <c r="A58" s="35"/>
      <c r="B58" s="32">
        <f>'Pointage 1er cycle'!B61</f>
        <v>0</v>
      </c>
      <c r="C58" s="33" t="e">
        <f>VLOOKUP($B58,'Pointage 1er cycle'!$B$9:$M$97,2,FALSE)</f>
        <v>#N/A</v>
      </c>
      <c r="D58" s="33" t="e">
        <f>VLOOKUP($B58,'Pointage 1er cycle'!$B$9:$M$97,3,FALSE)</f>
        <v>#N/A</v>
      </c>
      <c r="E58" s="33" t="e">
        <f>VLOOKUP($B58,'Pointage 1er cycle'!$B$9:$M$97,4,FALSE)</f>
        <v>#N/A</v>
      </c>
      <c r="F58" s="34">
        <f>VLOOKUP($B58,'Pointage 1er cycle'!$B$9:$M$108,9,FALSE)</f>
        <v>0</v>
      </c>
      <c r="G58" s="28"/>
    </row>
    <row r="59" spans="1:7" s="9" customFormat="1" ht="22.5" customHeight="1" x14ac:dyDescent="0.25">
      <c r="B59" s="32">
        <f>'Pointage 1er cycle'!B62</f>
        <v>0</v>
      </c>
      <c r="C59" s="33" t="e">
        <f>VLOOKUP($B59,'Pointage 1er cycle'!$B$9:$M$97,2,FALSE)</f>
        <v>#N/A</v>
      </c>
      <c r="D59" s="33" t="e">
        <f>VLOOKUP($B59,'Pointage 1er cycle'!$B$9:$M$97,3,FALSE)</f>
        <v>#N/A</v>
      </c>
      <c r="E59" s="33" t="e">
        <f>VLOOKUP($B59,'Pointage 1er cycle'!$B$9:$M$97,4,FALSE)</f>
        <v>#N/A</v>
      </c>
      <c r="F59" s="34">
        <f>VLOOKUP($B59,'Pointage 1er cycle'!$B$9:$M$108,9,FALSE)</f>
        <v>0</v>
      </c>
      <c r="G59" s="28"/>
    </row>
    <row r="60" spans="1:7" s="9" customFormat="1" ht="22.5" customHeight="1" x14ac:dyDescent="0.25">
      <c r="A60" s="28"/>
      <c r="B60" s="32">
        <f>'Pointage 1er cycle'!B63</f>
        <v>0</v>
      </c>
      <c r="C60" s="33" t="e">
        <f>VLOOKUP($B60,'Pointage 1er cycle'!$B$9:$M$97,2,FALSE)</f>
        <v>#N/A</v>
      </c>
      <c r="D60" s="33" t="e">
        <f>VLOOKUP($B60,'Pointage 1er cycle'!$B$9:$M$97,3,FALSE)</f>
        <v>#N/A</v>
      </c>
      <c r="E60" s="33" t="e">
        <f>VLOOKUP($B60,'Pointage 1er cycle'!$B$9:$M$97,4,FALSE)</f>
        <v>#N/A</v>
      </c>
      <c r="F60" s="34">
        <f>VLOOKUP($B60,'Pointage 1er cycle'!$B$9:$M$108,9,FALSE)</f>
        <v>0</v>
      </c>
      <c r="G60" s="28"/>
    </row>
    <row r="61" spans="1:7" s="9" customFormat="1" ht="22.5" customHeight="1" x14ac:dyDescent="0.25">
      <c r="A61" s="28"/>
      <c r="B61" s="32">
        <f>'Pointage 1er cycle'!B64</f>
        <v>0</v>
      </c>
      <c r="C61" s="33" t="e">
        <f>VLOOKUP($B61,'Pointage 1er cycle'!$B$9:$M$97,2,FALSE)</f>
        <v>#N/A</v>
      </c>
      <c r="D61" s="33" t="e">
        <f>VLOOKUP($B61,'Pointage 1er cycle'!$B$9:$M$97,3,FALSE)</f>
        <v>#N/A</v>
      </c>
      <c r="E61" s="33" t="e">
        <f>VLOOKUP($B61,'Pointage 1er cycle'!$B$9:$M$97,4,FALSE)</f>
        <v>#N/A</v>
      </c>
      <c r="F61" s="34">
        <f>VLOOKUP($B61,'Pointage 1er cycle'!$B$9:$M$108,9,FALSE)</f>
        <v>0</v>
      </c>
      <c r="G61" s="35"/>
    </row>
    <row r="62" spans="1:7" s="9" customFormat="1" ht="22.5" customHeight="1" x14ac:dyDescent="0.25">
      <c r="A62" s="28"/>
      <c r="B62" s="32">
        <f>'Pointage 1er cycle'!B65</f>
        <v>0</v>
      </c>
      <c r="C62" s="33" t="e">
        <f>VLOOKUP($B62,'Pointage 1er cycle'!$B$9:$M$97,2,FALSE)</f>
        <v>#N/A</v>
      </c>
      <c r="D62" s="33" t="e">
        <f>VLOOKUP($B62,'Pointage 1er cycle'!$B$9:$M$97,3,FALSE)</f>
        <v>#N/A</v>
      </c>
      <c r="E62" s="33" t="e">
        <f>VLOOKUP($B62,'Pointage 1er cycle'!$B$9:$M$97,4,FALSE)</f>
        <v>#N/A</v>
      </c>
      <c r="F62" s="34">
        <f>VLOOKUP($B62,'Pointage 1er cycle'!$B$9:$M$108,9,FALSE)</f>
        <v>0</v>
      </c>
      <c r="G62" s="35"/>
    </row>
    <row r="63" spans="1:7" s="9" customFormat="1" ht="22.5" customHeight="1" x14ac:dyDescent="0.25">
      <c r="A63" s="28"/>
      <c r="B63" s="32">
        <f>'Pointage 1er cycle'!B66</f>
        <v>0</v>
      </c>
      <c r="C63" s="33" t="e">
        <f>VLOOKUP($B63,'Pointage 1er cycle'!$B$9:$M$97,2,FALSE)</f>
        <v>#N/A</v>
      </c>
      <c r="D63" s="33" t="e">
        <f>VLOOKUP($B63,'Pointage 1er cycle'!$B$9:$M$97,3,FALSE)</f>
        <v>#N/A</v>
      </c>
      <c r="E63" s="33" t="e">
        <f>VLOOKUP($B63,'Pointage 1er cycle'!$B$9:$M$97,4,FALSE)</f>
        <v>#N/A</v>
      </c>
      <c r="F63" s="34">
        <f>VLOOKUP($B63,'Pointage 1er cycle'!$B$9:$M$108,9,FALSE)</f>
        <v>0</v>
      </c>
      <c r="G63" s="28"/>
    </row>
    <row r="64" spans="1:7" s="9" customFormat="1" ht="22.5" customHeight="1" x14ac:dyDescent="0.25">
      <c r="A64" s="35"/>
      <c r="B64" s="32">
        <f>'Pointage 1er cycle'!B67</f>
        <v>0</v>
      </c>
      <c r="C64" s="33" t="e">
        <f>VLOOKUP($B64,'Pointage 1er cycle'!$B$9:$M$97,2,FALSE)</f>
        <v>#N/A</v>
      </c>
      <c r="D64" s="33" t="e">
        <f>VLOOKUP($B64,'Pointage 1er cycle'!$B$9:$M$97,3,FALSE)</f>
        <v>#N/A</v>
      </c>
      <c r="E64" s="33" t="e">
        <f>VLOOKUP($B64,'Pointage 1er cycle'!$B$9:$M$97,4,FALSE)</f>
        <v>#N/A</v>
      </c>
      <c r="F64" s="34">
        <f>VLOOKUP($B64,'Pointage 1er cycle'!$B$9:$M$108,9,FALSE)</f>
        <v>0</v>
      </c>
      <c r="G64" s="28"/>
    </row>
    <row r="65" spans="1:7" s="9" customFormat="1" ht="22.5" customHeight="1" x14ac:dyDescent="0.25">
      <c r="A65" s="35"/>
      <c r="B65" s="32">
        <f>'Pointage 1er cycle'!B68</f>
        <v>0</v>
      </c>
      <c r="C65" s="33" t="e">
        <f>VLOOKUP($B65,'Pointage 1er cycle'!$B$9:$M$97,2,FALSE)</f>
        <v>#N/A</v>
      </c>
      <c r="D65" s="33" t="e">
        <f>VLOOKUP($B65,'Pointage 1er cycle'!$B$9:$M$97,3,FALSE)</f>
        <v>#N/A</v>
      </c>
      <c r="E65" s="33" t="e">
        <f>VLOOKUP($B65,'Pointage 1er cycle'!$B$9:$M$97,4,FALSE)</f>
        <v>#N/A</v>
      </c>
      <c r="F65" s="34">
        <f>VLOOKUP($B65,'Pointage 1er cycle'!$B$9:$M$108,9,FALSE)</f>
        <v>0</v>
      </c>
      <c r="G65" s="28"/>
    </row>
    <row r="66" spans="1:7" s="9" customFormat="1" ht="22.5" customHeight="1" x14ac:dyDescent="0.25">
      <c r="B66" s="32">
        <f>'Pointage 1er cycle'!B69</f>
        <v>0</v>
      </c>
      <c r="C66" s="33" t="e">
        <f>VLOOKUP($B66,'Pointage 1er cycle'!$B$9:$M$97,2,FALSE)</f>
        <v>#N/A</v>
      </c>
      <c r="D66" s="33" t="e">
        <f>VLOOKUP($B66,'Pointage 1er cycle'!$B$9:$M$97,3,FALSE)</f>
        <v>#N/A</v>
      </c>
      <c r="E66" s="33" t="e">
        <f>VLOOKUP($B66,'Pointage 1er cycle'!$B$9:$M$97,4,FALSE)</f>
        <v>#N/A</v>
      </c>
      <c r="F66" s="34">
        <f>VLOOKUP($B66,'Pointage 1er cycle'!$B$9:$M$108,9,FALSE)</f>
        <v>0</v>
      </c>
      <c r="G66" s="35"/>
    </row>
    <row r="67" spans="1:7" s="9" customFormat="1" ht="22.5" customHeight="1" x14ac:dyDescent="0.25">
      <c r="A67" s="28"/>
      <c r="B67" s="32">
        <f>'Pointage 1er cycle'!B70</f>
        <v>0</v>
      </c>
      <c r="C67" s="33" t="e">
        <f>VLOOKUP($B67,'Pointage 1er cycle'!$B$9:$M$97,2,FALSE)</f>
        <v>#N/A</v>
      </c>
      <c r="D67" s="33" t="e">
        <f>VLOOKUP($B67,'Pointage 1er cycle'!$B$9:$M$97,3,FALSE)</f>
        <v>#N/A</v>
      </c>
      <c r="E67" s="33" t="e">
        <f>VLOOKUP($B67,'Pointage 1er cycle'!$B$9:$M$97,4,FALSE)</f>
        <v>#N/A</v>
      </c>
      <c r="F67" s="34">
        <f>VLOOKUP($B67,'Pointage 1er cycle'!$B$9:$M$108,9,FALSE)</f>
        <v>0</v>
      </c>
      <c r="G67" s="35"/>
    </row>
    <row r="68" spans="1:7" s="9" customFormat="1" ht="22.5" customHeight="1" x14ac:dyDescent="0.25">
      <c r="A68" s="28"/>
      <c r="B68" s="32">
        <f>'Pointage 1er cycle'!B71</f>
        <v>0</v>
      </c>
      <c r="C68" s="33" t="e">
        <f>VLOOKUP($B68,'Pointage 1er cycle'!$B$9:$M$97,2,FALSE)</f>
        <v>#N/A</v>
      </c>
      <c r="D68" s="33" t="e">
        <f>VLOOKUP($B68,'Pointage 1er cycle'!$B$9:$M$97,3,FALSE)</f>
        <v>#N/A</v>
      </c>
      <c r="E68" s="33" t="e">
        <f>VLOOKUP($B68,'Pointage 1er cycle'!$B$9:$M$97,4,FALSE)</f>
        <v>#N/A</v>
      </c>
      <c r="F68" s="34">
        <f>VLOOKUP($B68,'Pointage 1er cycle'!$B$9:$M$108,9,FALSE)</f>
        <v>0</v>
      </c>
      <c r="G68" s="28"/>
    </row>
    <row r="69" spans="1:7" s="9" customFormat="1" ht="22.5" customHeight="1" x14ac:dyDescent="0.25">
      <c r="A69" s="28"/>
      <c r="B69" s="32">
        <f>'Pointage 1er cycle'!B72</f>
        <v>0</v>
      </c>
      <c r="C69" s="33" t="e">
        <f>VLOOKUP($B69,'Pointage 1er cycle'!$B$9:$M$97,2,FALSE)</f>
        <v>#N/A</v>
      </c>
      <c r="D69" s="33" t="e">
        <f>VLOOKUP($B69,'Pointage 1er cycle'!$B$9:$M$97,3,FALSE)</f>
        <v>#N/A</v>
      </c>
      <c r="E69" s="33" t="e">
        <f>VLOOKUP($B69,'Pointage 1er cycle'!$B$9:$M$97,4,FALSE)</f>
        <v>#N/A</v>
      </c>
      <c r="F69" s="34">
        <f>VLOOKUP($B69,'Pointage 1er cycle'!$B$9:$M$108,9,FALSE)</f>
        <v>0</v>
      </c>
      <c r="G69" s="28"/>
    </row>
    <row r="70" spans="1:7" s="9" customFormat="1" ht="22.5" customHeight="1" x14ac:dyDescent="0.25">
      <c r="A70" s="28"/>
      <c r="B70" s="32">
        <f>'Pointage 1er cycle'!B73</f>
        <v>0</v>
      </c>
      <c r="C70" s="33" t="e">
        <f>VLOOKUP($B70,'Pointage 1er cycle'!$B$9:$M$97,2,FALSE)</f>
        <v>#N/A</v>
      </c>
      <c r="D70" s="33" t="e">
        <f>VLOOKUP($B70,'Pointage 1er cycle'!$B$9:$M$97,3,FALSE)</f>
        <v>#N/A</v>
      </c>
      <c r="E70" s="33" t="e">
        <f>VLOOKUP($B70,'Pointage 1er cycle'!$B$9:$M$97,4,FALSE)</f>
        <v>#N/A</v>
      </c>
      <c r="F70" s="34">
        <f>VLOOKUP($B70,'Pointage 1er cycle'!$B$9:$M$108,9,FALSE)</f>
        <v>0</v>
      </c>
      <c r="G70" s="28"/>
    </row>
    <row r="71" spans="1:7" s="9" customFormat="1" ht="22.5" customHeight="1" x14ac:dyDescent="0.25">
      <c r="A71" s="35"/>
      <c r="B71" s="32">
        <f>'Pointage 1er cycle'!B74</f>
        <v>0</v>
      </c>
      <c r="C71" s="33" t="e">
        <f>VLOOKUP($B71,'Pointage 1er cycle'!$B$9:$M$97,2,FALSE)</f>
        <v>#N/A</v>
      </c>
      <c r="D71" s="33" t="e">
        <f>VLOOKUP($B71,'Pointage 1er cycle'!$B$9:$M$97,3,FALSE)</f>
        <v>#N/A</v>
      </c>
      <c r="E71" s="33" t="e">
        <f>VLOOKUP($B71,'Pointage 1er cycle'!$B$9:$M$97,4,FALSE)</f>
        <v>#N/A</v>
      </c>
      <c r="F71" s="34">
        <f>VLOOKUP($B71,'Pointage 1er cycle'!$B$9:$M$108,9,FALSE)</f>
        <v>0</v>
      </c>
      <c r="G71" s="35"/>
    </row>
    <row r="72" spans="1:7" s="9" customFormat="1" ht="22.5" customHeight="1" x14ac:dyDescent="0.25">
      <c r="A72" s="35"/>
      <c r="B72" s="32">
        <f>'Pointage 1er cycle'!B75</f>
        <v>0</v>
      </c>
      <c r="C72" s="33" t="e">
        <f>VLOOKUP($B72,'Pointage 1er cycle'!$B$9:$M$97,2,FALSE)</f>
        <v>#N/A</v>
      </c>
      <c r="D72" s="33" t="e">
        <f>VLOOKUP($B72,'Pointage 1er cycle'!$B$9:$M$97,3,FALSE)</f>
        <v>#N/A</v>
      </c>
      <c r="E72" s="33" t="e">
        <f>VLOOKUP($B72,'Pointage 1er cycle'!$B$9:$M$97,4,FALSE)</f>
        <v>#N/A</v>
      </c>
      <c r="F72" s="34">
        <f>VLOOKUP($B72,'Pointage 1er cycle'!$B$9:$M$108,9,FALSE)</f>
        <v>0</v>
      </c>
      <c r="G72" s="35"/>
    </row>
    <row r="73" spans="1:7" s="9" customFormat="1" ht="22.5" customHeight="1" x14ac:dyDescent="0.25">
      <c r="B73" s="32">
        <f>'Pointage 1er cycle'!B76</f>
        <v>0</v>
      </c>
      <c r="C73" s="33" t="e">
        <f>VLOOKUP($B73,'Pointage 1er cycle'!$B$9:$M$97,2,FALSE)</f>
        <v>#N/A</v>
      </c>
      <c r="D73" s="33" t="e">
        <f>VLOOKUP($B73,'Pointage 1er cycle'!$B$9:$M$97,3,FALSE)</f>
        <v>#N/A</v>
      </c>
      <c r="E73" s="33" t="e">
        <f>VLOOKUP($B73,'Pointage 1er cycle'!$B$9:$M$97,4,FALSE)</f>
        <v>#N/A</v>
      </c>
      <c r="F73" s="34">
        <f>VLOOKUP($B73,'Pointage 1er cycle'!$B$9:$M$108,9,FALSE)</f>
        <v>0</v>
      </c>
      <c r="G73" s="28"/>
    </row>
    <row r="74" spans="1:7" s="9" customFormat="1" ht="22.5" customHeight="1" x14ac:dyDescent="0.25">
      <c r="A74" s="28"/>
      <c r="B74" s="32">
        <f>'Pointage 1er cycle'!B77</f>
        <v>0</v>
      </c>
      <c r="C74" s="33" t="e">
        <f>VLOOKUP($B74,'Pointage 1er cycle'!$B$9:$M$97,2,FALSE)</f>
        <v>#N/A</v>
      </c>
      <c r="D74" s="33" t="e">
        <f>VLOOKUP($B74,'Pointage 1er cycle'!$B$9:$M$97,3,FALSE)</f>
        <v>#N/A</v>
      </c>
      <c r="E74" s="33" t="e">
        <f>VLOOKUP($B74,'Pointage 1er cycle'!$B$9:$M$97,4,FALSE)</f>
        <v>#N/A</v>
      </c>
      <c r="F74" s="34">
        <f>VLOOKUP($B74,'Pointage 1er cycle'!$B$9:$M$108,9,FALSE)</f>
        <v>0</v>
      </c>
      <c r="G74" s="28"/>
    </row>
    <row r="75" spans="1:7" s="9" customFormat="1" ht="22.5" customHeight="1" x14ac:dyDescent="0.25">
      <c r="A75" s="28"/>
      <c r="B75" s="32">
        <f>'Pointage 1er cycle'!B78</f>
        <v>0</v>
      </c>
      <c r="C75" s="33" t="e">
        <f>VLOOKUP($B75,'Pointage 1er cycle'!$B$9:$M$97,2,FALSE)</f>
        <v>#N/A</v>
      </c>
      <c r="D75" s="33" t="e">
        <f>VLOOKUP($B75,'Pointage 1er cycle'!$B$9:$M$97,3,FALSE)</f>
        <v>#N/A</v>
      </c>
      <c r="E75" s="33" t="e">
        <f>VLOOKUP($B75,'Pointage 1er cycle'!$B$9:$M$97,4,FALSE)</f>
        <v>#N/A</v>
      </c>
      <c r="F75" s="34">
        <f>VLOOKUP($B75,'Pointage 1er cycle'!$B$9:$M$108,9,FALSE)</f>
        <v>0</v>
      </c>
      <c r="G75" s="28"/>
    </row>
    <row r="76" spans="1:7" s="9" customFormat="1" ht="22.5" customHeight="1" x14ac:dyDescent="0.25">
      <c r="A76" s="28"/>
      <c r="B76" s="32">
        <f>'Pointage 1er cycle'!B79</f>
        <v>0</v>
      </c>
      <c r="C76" s="33" t="e">
        <f>VLOOKUP($B76,'Pointage 1er cycle'!$B$9:$M$97,2,FALSE)</f>
        <v>#N/A</v>
      </c>
      <c r="D76" s="33" t="e">
        <f>VLOOKUP($B76,'Pointage 1er cycle'!$B$9:$M$97,3,FALSE)</f>
        <v>#N/A</v>
      </c>
      <c r="E76" s="33" t="e">
        <f>VLOOKUP($B76,'Pointage 1er cycle'!$B$9:$M$97,4,FALSE)</f>
        <v>#N/A</v>
      </c>
      <c r="F76" s="34">
        <f>VLOOKUP($B76,'Pointage 1er cycle'!$B$9:$M$108,9,FALSE)</f>
        <v>0</v>
      </c>
      <c r="G76" s="35"/>
    </row>
    <row r="77" spans="1:7" s="9" customFormat="1" ht="22.5" customHeight="1" x14ac:dyDescent="0.25">
      <c r="A77" s="28"/>
      <c r="B77" s="32">
        <f>'Pointage 1er cycle'!B80</f>
        <v>0</v>
      </c>
      <c r="C77" s="33" t="e">
        <f>VLOOKUP($B77,'Pointage 1er cycle'!$B$9:$M$97,2,FALSE)</f>
        <v>#N/A</v>
      </c>
      <c r="D77" s="33" t="e">
        <f>VLOOKUP($B77,'Pointage 1er cycle'!$B$9:$M$97,3,FALSE)</f>
        <v>#N/A</v>
      </c>
      <c r="E77" s="33" t="e">
        <f>VLOOKUP($B77,'Pointage 1er cycle'!$B$9:$M$97,4,FALSE)</f>
        <v>#N/A</v>
      </c>
      <c r="F77" s="34">
        <f>VLOOKUP($B77,'Pointage 1er cycle'!$B$9:$M$108,9,FALSE)</f>
        <v>0</v>
      </c>
      <c r="G77" s="35"/>
    </row>
    <row r="78" spans="1:7" s="9" customFormat="1" ht="22.5" customHeight="1" x14ac:dyDescent="0.25">
      <c r="A78" s="35"/>
      <c r="B78" s="32">
        <f>'Pointage 1er cycle'!B81</f>
        <v>0</v>
      </c>
      <c r="C78" s="33" t="e">
        <f>VLOOKUP($B78,'Pointage 1er cycle'!$B$9:$M$97,2,FALSE)</f>
        <v>#N/A</v>
      </c>
      <c r="D78" s="33" t="e">
        <f>VLOOKUP($B78,'Pointage 1er cycle'!$B$9:$M$97,3,FALSE)</f>
        <v>#N/A</v>
      </c>
      <c r="E78" s="33" t="e">
        <f>VLOOKUP($B78,'Pointage 1er cycle'!$B$9:$M$97,4,FALSE)</f>
        <v>#N/A</v>
      </c>
      <c r="F78" s="34">
        <f>VLOOKUP($B78,'Pointage 1er cycle'!$B$9:$M$108,9,FALSE)</f>
        <v>0</v>
      </c>
      <c r="G78" s="28"/>
    </row>
    <row r="79" spans="1:7" s="9" customFormat="1" ht="22.5" customHeight="1" x14ac:dyDescent="0.25">
      <c r="A79" s="35"/>
      <c r="B79" s="32">
        <f>'Pointage 1er cycle'!B82</f>
        <v>0</v>
      </c>
      <c r="C79" s="33" t="e">
        <f>VLOOKUP($B79,'Pointage 1er cycle'!$B$9:$M$97,2,FALSE)</f>
        <v>#N/A</v>
      </c>
      <c r="D79" s="33" t="e">
        <f>VLOOKUP($B79,'Pointage 1er cycle'!$B$9:$M$97,3,FALSE)</f>
        <v>#N/A</v>
      </c>
      <c r="E79" s="33" t="e">
        <f>VLOOKUP($B79,'Pointage 1er cycle'!$B$9:$M$97,4,FALSE)</f>
        <v>#N/A</v>
      </c>
      <c r="F79" s="34">
        <f>VLOOKUP($B79,'Pointage 1er cycle'!$B$9:$M$108,9,FALSE)</f>
        <v>0</v>
      </c>
      <c r="G79" s="28"/>
    </row>
    <row r="80" spans="1:7" s="9" customFormat="1" ht="22.5" customHeight="1" x14ac:dyDescent="0.25">
      <c r="B80" s="32">
        <f>'Pointage 1er cycle'!B83</f>
        <v>0</v>
      </c>
      <c r="C80" s="33" t="e">
        <f>VLOOKUP($B80,'Pointage 1er cycle'!$B$9:$M$97,2,FALSE)</f>
        <v>#N/A</v>
      </c>
      <c r="D80" s="33" t="e">
        <f>VLOOKUP($B80,'Pointage 1er cycle'!$B$9:$M$97,3,FALSE)</f>
        <v>#N/A</v>
      </c>
      <c r="E80" s="33" t="e">
        <f>VLOOKUP($B80,'Pointage 1er cycle'!$B$9:$M$97,4,FALSE)</f>
        <v>#N/A</v>
      </c>
      <c r="F80" s="34">
        <f>VLOOKUP($B80,'Pointage 1er cycle'!$B$9:$M$108,9,FALSE)</f>
        <v>0</v>
      </c>
      <c r="G80" s="28"/>
    </row>
    <row r="81" spans="1:7" s="9" customFormat="1" ht="22.5" customHeight="1" x14ac:dyDescent="0.25">
      <c r="A81" s="28"/>
      <c r="B81" s="32">
        <f>'Pointage 1er cycle'!B84</f>
        <v>0</v>
      </c>
      <c r="C81" s="33" t="e">
        <f>VLOOKUP($B81,'Pointage 1er cycle'!$B$9:$M$97,2,FALSE)</f>
        <v>#N/A</v>
      </c>
      <c r="D81" s="33" t="e">
        <f>VLOOKUP($B81,'Pointage 1er cycle'!$B$9:$M$97,3,FALSE)</f>
        <v>#N/A</v>
      </c>
      <c r="E81" s="33" t="e">
        <f>VLOOKUP($B81,'Pointage 1er cycle'!$B$9:$M$97,4,FALSE)</f>
        <v>#N/A</v>
      </c>
      <c r="F81" s="34">
        <f>VLOOKUP($B81,'Pointage 1er cycle'!$B$9:$M$108,9,FALSE)</f>
        <v>0</v>
      </c>
      <c r="G81" s="35"/>
    </row>
    <row r="82" spans="1:7" s="9" customFormat="1" ht="22.5" customHeight="1" x14ac:dyDescent="0.25">
      <c r="A82" s="28"/>
      <c r="B82" s="32">
        <f>'Pointage 1er cycle'!B85</f>
        <v>0</v>
      </c>
      <c r="C82" s="33" t="e">
        <f>VLOOKUP($B82,'Pointage 1er cycle'!$B$9:$M$97,2,FALSE)</f>
        <v>#N/A</v>
      </c>
      <c r="D82" s="33" t="e">
        <f>VLOOKUP($B82,'Pointage 1er cycle'!$B$9:$M$97,3,FALSE)</f>
        <v>#N/A</v>
      </c>
      <c r="E82" s="33" t="e">
        <f>VLOOKUP($B82,'Pointage 1er cycle'!$B$9:$M$97,4,FALSE)</f>
        <v>#N/A</v>
      </c>
      <c r="F82" s="34">
        <f>VLOOKUP($B82,'Pointage 1er cycle'!$B$9:$M$108,9,FALSE)</f>
        <v>0</v>
      </c>
      <c r="G82" s="35"/>
    </row>
    <row r="83" spans="1:7" s="9" customFormat="1" ht="22.5" customHeight="1" x14ac:dyDescent="0.25">
      <c r="A83" s="28"/>
      <c r="B83" s="32">
        <f>'Pointage 1er cycle'!B86</f>
        <v>0</v>
      </c>
      <c r="C83" s="33" t="e">
        <f>VLOOKUP($B83,'Pointage 1er cycle'!$B$9:$M$97,2,FALSE)</f>
        <v>#N/A</v>
      </c>
      <c r="D83" s="33" t="e">
        <f>VLOOKUP($B83,'Pointage 1er cycle'!$B$9:$M$97,3,FALSE)</f>
        <v>#N/A</v>
      </c>
      <c r="E83" s="33" t="e">
        <f>VLOOKUP($B83,'Pointage 1er cycle'!$B$9:$M$97,4,FALSE)</f>
        <v>#N/A</v>
      </c>
      <c r="F83" s="34">
        <f>VLOOKUP($B83,'Pointage 1er cycle'!$B$9:$M$108,9,FALSE)</f>
        <v>0</v>
      </c>
      <c r="G83" s="28"/>
    </row>
    <row r="84" spans="1:7" s="9" customFormat="1" ht="22.5" customHeight="1" x14ac:dyDescent="0.25">
      <c r="A84" s="28"/>
      <c r="B84" s="32">
        <f>'Pointage 1er cycle'!B87</f>
        <v>0</v>
      </c>
      <c r="C84" s="33" t="e">
        <f>VLOOKUP($B84,'Pointage 1er cycle'!$B$9:$M$97,2,FALSE)</f>
        <v>#N/A</v>
      </c>
      <c r="D84" s="33" t="e">
        <f>VLOOKUP($B84,'Pointage 1er cycle'!$B$9:$M$97,3,FALSE)</f>
        <v>#N/A</v>
      </c>
      <c r="E84" s="33" t="e">
        <f>VLOOKUP($B84,'Pointage 1er cycle'!$B$9:$M$97,4,FALSE)</f>
        <v>#N/A</v>
      </c>
      <c r="F84" s="34">
        <f>VLOOKUP($B84,'Pointage 1er cycle'!$B$9:$M$108,9,FALSE)</f>
        <v>0</v>
      </c>
      <c r="G84" s="28"/>
    </row>
    <row r="85" spans="1:7" s="9" customFormat="1" ht="22.5" customHeight="1" x14ac:dyDescent="0.25">
      <c r="A85" s="35"/>
      <c r="B85" s="32">
        <f>'Pointage 1er cycle'!B88</f>
        <v>0</v>
      </c>
      <c r="C85" s="33" t="e">
        <f>VLOOKUP($B85,'Pointage 1er cycle'!$B$9:$M$97,2,FALSE)</f>
        <v>#N/A</v>
      </c>
      <c r="D85" s="33" t="e">
        <f>VLOOKUP($B85,'Pointage 1er cycle'!$B$9:$M$97,3,FALSE)</f>
        <v>#N/A</v>
      </c>
      <c r="E85" s="33" t="e">
        <f>VLOOKUP($B85,'Pointage 1er cycle'!$B$9:$M$97,4,FALSE)</f>
        <v>#N/A</v>
      </c>
      <c r="F85" s="34">
        <f>VLOOKUP($B85,'Pointage 1er cycle'!$B$9:$M$108,9,FALSE)</f>
        <v>0</v>
      </c>
      <c r="G85" s="28"/>
    </row>
    <row r="86" spans="1:7" s="9" customFormat="1" ht="22.5" customHeight="1" x14ac:dyDescent="0.25">
      <c r="A86" s="35"/>
      <c r="B86" s="32">
        <f>'Pointage 1er cycle'!B89</f>
        <v>0</v>
      </c>
      <c r="C86" s="33" t="e">
        <f>VLOOKUP($B86,'Pointage 1er cycle'!$B$9:$M$97,2,FALSE)</f>
        <v>#N/A</v>
      </c>
      <c r="D86" s="33" t="e">
        <f>VLOOKUP($B86,'Pointage 1er cycle'!$B$9:$M$97,3,FALSE)</f>
        <v>#N/A</v>
      </c>
      <c r="E86" s="33" t="e">
        <f>VLOOKUP($B86,'Pointage 1er cycle'!$B$9:$M$97,4,FALSE)</f>
        <v>#N/A</v>
      </c>
      <c r="F86" s="34">
        <f>VLOOKUP($B86,'Pointage 1er cycle'!$B$9:$M$108,9,FALSE)</f>
        <v>0</v>
      </c>
      <c r="G86" s="35"/>
    </row>
    <row r="87" spans="1:7" s="9" customFormat="1" ht="22.5" customHeight="1" x14ac:dyDescent="0.25">
      <c r="B87" s="32">
        <f>'Pointage 1er cycle'!B90</f>
        <v>0</v>
      </c>
      <c r="C87" s="33" t="e">
        <f>VLOOKUP($B87,'Pointage 1er cycle'!$B$9:$M$97,2,FALSE)</f>
        <v>#N/A</v>
      </c>
      <c r="D87" s="33" t="e">
        <f>VLOOKUP($B87,'Pointage 1er cycle'!$B$9:$M$97,3,FALSE)</f>
        <v>#N/A</v>
      </c>
      <c r="E87" s="33" t="e">
        <f>VLOOKUP($B87,'Pointage 1er cycle'!$B$9:$M$97,4,FALSE)</f>
        <v>#N/A</v>
      </c>
      <c r="F87" s="34">
        <f>VLOOKUP($B87,'Pointage 1er cycle'!$B$9:$M$108,9,FALSE)</f>
        <v>0</v>
      </c>
      <c r="G87" s="35"/>
    </row>
    <row r="88" spans="1:7" s="9" customFormat="1" ht="22.5" customHeight="1" x14ac:dyDescent="0.25">
      <c r="A88" s="28"/>
      <c r="B88" s="32">
        <f>'Pointage 1er cycle'!B91</f>
        <v>0</v>
      </c>
      <c r="C88" s="33" t="e">
        <f>VLOOKUP($B88,'Pointage 1er cycle'!$B$9:$M$97,2,FALSE)</f>
        <v>#N/A</v>
      </c>
      <c r="D88" s="33" t="e">
        <f>VLOOKUP($B88,'Pointage 1er cycle'!$B$9:$M$97,3,FALSE)</f>
        <v>#N/A</v>
      </c>
      <c r="E88" s="33" t="e">
        <f>VLOOKUP($B88,'Pointage 1er cycle'!$B$9:$M$97,4,FALSE)</f>
        <v>#N/A</v>
      </c>
      <c r="F88" s="34">
        <f>VLOOKUP($B88,'Pointage 1er cycle'!$B$9:$M$108,9,FALSE)</f>
        <v>0</v>
      </c>
      <c r="G88" s="28"/>
    </row>
    <row r="89" spans="1:7" s="9" customFormat="1" ht="22.5" customHeight="1" x14ac:dyDescent="0.25">
      <c r="A89" s="28"/>
      <c r="B89" s="32">
        <f>'Pointage 1er cycle'!B92</f>
        <v>0</v>
      </c>
      <c r="C89" s="33" t="e">
        <f>VLOOKUP($B89,'Pointage 1er cycle'!$B$9:$M$97,2,FALSE)</f>
        <v>#N/A</v>
      </c>
      <c r="D89" s="33" t="e">
        <f>VLOOKUP($B89,'Pointage 1er cycle'!$B$9:$M$97,3,FALSE)</f>
        <v>#N/A</v>
      </c>
      <c r="E89" s="33" t="e">
        <f>VLOOKUP($B89,'Pointage 1er cycle'!$B$9:$M$97,4,FALSE)</f>
        <v>#N/A</v>
      </c>
      <c r="F89" s="34">
        <f>VLOOKUP($B89,'Pointage 1er cycle'!$B$9:$M$108,9,FALSE)</f>
        <v>0</v>
      </c>
      <c r="G89" s="28"/>
    </row>
    <row r="90" spans="1:7" s="9" customFormat="1" ht="22.5" customHeight="1" x14ac:dyDescent="0.25">
      <c r="A90" s="28"/>
      <c r="B90" s="32">
        <f>'Pointage 1er cycle'!B93</f>
        <v>0</v>
      </c>
      <c r="C90" s="33" t="e">
        <f>VLOOKUP($B90,'Pointage 1er cycle'!$B$9:$M$97,2,FALSE)</f>
        <v>#N/A</v>
      </c>
      <c r="D90" s="33" t="e">
        <f>VLOOKUP($B90,'Pointage 1er cycle'!$B$9:$M$97,3,FALSE)</f>
        <v>#N/A</v>
      </c>
      <c r="E90" s="33" t="e">
        <f>VLOOKUP($B90,'Pointage 1er cycle'!$B$9:$M$97,4,FALSE)</f>
        <v>#N/A</v>
      </c>
      <c r="F90" s="34">
        <f>VLOOKUP($B90,'Pointage 1er cycle'!$B$9:$M$108,9,FALSE)</f>
        <v>0</v>
      </c>
      <c r="G90" s="28"/>
    </row>
    <row r="91" spans="1:7" s="9" customFormat="1" ht="22.5" customHeight="1" x14ac:dyDescent="0.25">
      <c r="A91" s="28"/>
      <c r="B91" s="32">
        <f>'Pointage 1er cycle'!B94</f>
        <v>0</v>
      </c>
      <c r="C91" s="33" t="e">
        <f>VLOOKUP($B91,'Pointage 1er cycle'!$B$9:$M$97,2,FALSE)</f>
        <v>#N/A</v>
      </c>
      <c r="D91" s="33" t="e">
        <f>VLOOKUP($B91,'Pointage 1er cycle'!$B$9:$M$97,3,FALSE)</f>
        <v>#N/A</v>
      </c>
      <c r="E91" s="33" t="e">
        <f>VLOOKUP($B91,'Pointage 1er cycle'!$B$9:$M$97,4,FALSE)</f>
        <v>#N/A</v>
      </c>
      <c r="F91" s="34">
        <f>VLOOKUP($B91,'Pointage 1er cycle'!$B$9:$M$108,9,FALSE)</f>
        <v>0</v>
      </c>
      <c r="G91" s="35"/>
    </row>
    <row r="92" spans="1:7" s="9" customFormat="1" ht="22.5" customHeight="1" x14ac:dyDescent="0.25">
      <c r="A92" s="35"/>
      <c r="B92" s="32">
        <f>'Pointage 1er cycle'!B95</f>
        <v>0</v>
      </c>
      <c r="C92" s="33" t="e">
        <f>VLOOKUP($B92,'Pointage 1er cycle'!$B$9:$M$97,2,FALSE)</f>
        <v>#N/A</v>
      </c>
      <c r="D92" s="33" t="e">
        <f>VLOOKUP($B92,'Pointage 1er cycle'!$B$9:$M$97,3,FALSE)</f>
        <v>#N/A</v>
      </c>
      <c r="E92" s="33" t="e">
        <f>VLOOKUP($B92,'Pointage 1er cycle'!$B$9:$M$97,4,FALSE)</f>
        <v>#N/A</v>
      </c>
      <c r="F92" s="34">
        <f>VLOOKUP($B92,'Pointage 1er cycle'!$B$9:$M$108,9,FALSE)</f>
        <v>0</v>
      </c>
      <c r="G92" s="35"/>
    </row>
    <row r="93" spans="1:7" s="9" customFormat="1" ht="22.5" customHeight="1" x14ac:dyDescent="0.25">
      <c r="A93" s="35"/>
      <c r="B93" s="32">
        <f>'Pointage 1er cycle'!B96</f>
        <v>0</v>
      </c>
      <c r="C93" s="33" t="e">
        <f>VLOOKUP($B93,'Pointage 1er cycle'!$B$9:$M$97,2,FALSE)</f>
        <v>#N/A</v>
      </c>
      <c r="D93" s="33" t="e">
        <f>VLOOKUP($B93,'Pointage 1er cycle'!$B$9:$M$97,3,FALSE)</f>
        <v>#N/A</v>
      </c>
      <c r="E93" s="33" t="e">
        <f>VLOOKUP($B93,'Pointage 1er cycle'!$B$9:$M$97,4,FALSE)</f>
        <v>#N/A</v>
      </c>
      <c r="F93" s="34">
        <f>VLOOKUP($B93,'Pointage 1er cycle'!$B$9:$M$108,9,FALSE)</f>
        <v>0</v>
      </c>
      <c r="G93" s="28"/>
    </row>
    <row r="94" spans="1:7" s="9" customFormat="1" ht="22.5" customHeight="1" x14ac:dyDescent="0.25">
      <c r="B94" s="32">
        <f>'Pointage 1er cycle'!B97</f>
        <v>0</v>
      </c>
      <c r="C94" s="33" t="e">
        <f>VLOOKUP($B94,'Pointage 1er cycle'!$B$9:$M$97,2,FALSE)</f>
        <v>#N/A</v>
      </c>
      <c r="D94" s="33" t="e">
        <f>VLOOKUP($B94,'Pointage 1er cycle'!$B$9:$M$97,3,FALSE)</f>
        <v>#N/A</v>
      </c>
      <c r="E94" s="33" t="e">
        <f>VLOOKUP($B94,'Pointage 1er cycle'!$B$9:$M$97,4,FALSE)</f>
        <v>#N/A</v>
      </c>
      <c r="F94" s="34">
        <f>VLOOKUP($B94,'Pointage 1er cycle'!$B$9:$M$108,9,FALSE)</f>
        <v>0</v>
      </c>
      <c r="G94" s="28"/>
    </row>
    <row r="95" spans="1:7" s="9" customFormat="1" ht="22.5" customHeight="1" x14ac:dyDescent="0.25">
      <c r="A95" s="28"/>
      <c r="B95" s="32">
        <f>'Pointage 1er cycle'!B98</f>
        <v>0</v>
      </c>
      <c r="C95" s="33" t="e">
        <f>VLOOKUP($B95,'Pointage 1er cycle'!$B$9:$M$97,2,FALSE)</f>
        <v>#N/A</v>
      </c>
      <c r="D95" s="33" t="e">
        <f>VLOOKUP($B95,'Pointage 1er cycle'!$B$9:$M$97,3,FALSE)</f>
        <v>#N/A</v>
      </c>
      <c r="E95" s="33" t="e">
        <f>VLOOKUP($B95,'Pointage 1er cycle'!$B$9:$M$97,4,FALSE)</f>
        <v>#N/A</v>
      </c>
      <c r="F95" s="34">
        <f>VLOOKUP($B95,'Pointage 1er cycle'!$B$9:$M$108,9,FALSE)</f>
        <v>0</v>
      </c>
      <c r="G95" s="28"/>
    </row>
    <row r="96" spans="1:7" s="9" customFormat="1" ht="22.5" customHeight="1" x14ac:dyDescent="0.25">
      <c r="A96" s="28"/>
      <c r="B96" s="32">
        <f>'Pointage 1er cycle'!B99</f>
        <v>0</v>
      </c>
      <c r="C96" s="33" t="e">
        <f>VLOOKUP($B96,'Pointage 1er cycle'!$B$9:$M$97,2,FALSE)</f>
        <v>#N/A</v>
      </c>
      <c r="D96" s="33" t="e">
        <f>VLOOKUP($B96,'Pointage 1er cycle'!$B$9:$M$97,3,FALSE)</f>
        <v>#N/A</v>
      </c>
      <c r="E96" s="33" t="e">
        <f>VLOOKUP($B96,'Pointage 1er cycle'!$B$9:$M$97,4,FALSE)</f>
        <v>#N/A</v>
      </c>
      <c r="F96" s="34">
        <f>VLOOKUP($B96,'Pointage 1er cycle'!$B$9:$M$108,9,FALSE)</f>
        <v>0</v>
      </c>
      <c r="G96" s="35"/>
    </row>
    <row r="97" spans="1:7" s="9" customFormat="1" ht="22.5" customHeight="1" x14ac:dyDescent="0.25">
      <c r="A97" s="28"/>
      <c r="B97" s="32">
        <f>'Pointage 1er cycle'!B100</f>
        <v>0</v>
      </c>
      <c r="C97" s="33" t="e">
        <f>VLOOKUP($B97,'Pointage 1er cycle'!$B$9:$M$97,2,FALSE)</f>
        <v>#N/A</v>
      </c>
      <c r="D97" s="33" t="e">
        <f>VLOOKUP($B97,'Pointage 1er cycle'!$B$9:$M$97,3,FALSE)</f>
        <v>#N/A</v>
      </c>
      <c r="E97" s="33" t="e">
        <f>VLOOKUP($B97,'Pointage 1er cycle'!$B$9:$M$97,4,FALSE)</f>
        <v>#N/A</v>
      </c>
      <c r="F97" s="34">
        <f>VLOOKUP($B97,'Pointage 1er cycle'!$B$9:$M$108,9,FALSE)</f>
        <v>0</v>
      </c>
      <c r="G97" s="35"/>
    </row>
    <row r="98" spans="1:7" s="9" customFormat="1" ht="22.5" customHeight="1" x14ac:dyDescent="0.25">
      <c r="A98" s="28"/>
      <c r="B98" s="32">
        <f>'Pointage 1er cycle'!B101</f>
        <v>0</v>
      </c>
      <c r="C98" s="33" t="e">
        <f>VLOOKUP($B98,'Pointage 1er cycle'!$B$9:$M$97,2,FALSE)</f>
        <v>#N/A</v>
      </c>
      <c r="D98" s="33" t="e">
        <f>VLOOKUP($B98,'Pointage 1er cycle'!$B$9:$M$97,3,FALSE)</f>
        <v>#N/A</v>
      </c>
      <c r="E98" s="33" t="e">
        <f>VLOOKUP($B98,'Pointage 1er cycle'!$B$9:$M$97,4,FALSE)</f>
        <v>#N/A</v>
      </c>
      <c r="F98" s="34">
        <f>VLOOKUP($B98,'Pointage 1er cycle'!$B$9:$M$108,9,FALSE)</f>
        <v>0</v>
      </c>
      <c r="G98" s="28"/>
    </row>
    <row r="99" spans="1:7" s="9" customFormat="1" ht="22.5" customHeight="1" x14ac:dyDescent="0.25">
      <c r="A99" s="35"/>
      <c r="B99" s="32">
        <f>'Pointage 1er cycle'!B102</f>
        <v>0</v>
      </c>
      <c r="C99" s="33" t="e">
        <f>VLOOKUP($B99,'Pointage 1er cycle'!$B$9:$M$97,2,FALSE)</f>
        <v>#N/A</v>
      </c>
      <c r="D99" s="33" t="e">
        <f>VLOOKUP($B99,'Pointage 1er cycle'!$B$9:$M$97,3,FALSE)</f>
        <v>#N/A</v>
      </c>
      <c r="E99" s="33" t="e">
        <f>VLOOKUP($B99,'Pointage 1er cycle'!$B$9:$M$97,4,FALSE)</f>
        <v>#N/A</v>
      </c>
      <c r="F99" s="34">
        <f>VLOOKUP($B99,'Pointage 1er cycle'!$B$9:$M$108,9,FALSE)</f>
        <v>0</v>
      </c>
      <c r="G99" s="28"/>
    </row>
    <row r="100" spans="1:7" s="9" customFormat="1" ht="22.5" customHeight="1" x14ac:dyDescent="0.25">
      <c r="A100" s="35"/>
      <c r="B100" s="32">
        <f>'Pointage 1er cycle'!B103</f>
        <v>0</v>
      </c>
      <c r="C100" s="33" t="e">
        <f>VLOOKUP($B100,'Pointage 1er cycle'!$B$9:$M$97,2,FALSE)</f>
        <v>#N/A</v>
      </c>
      <c r="D100" s="33" t="e">
        <f>VLOOKUP($B100,'Pointage 1er cycle'!$B$9:$M$97,3,FALSE)</f>
        <v>#N/A</v>
      </c>
      <c r="E100" s="33" t="e">
        <f>VLOOKUP($B100,'Pointage 1er cycle'!$B$9:$M$97,4,FALSE)</f>
        <v>#N/A</v>
      </c>
      <c r="F100" s="34">
        <f>VLOOKUP($B100,'Pointage 1er cycle'!$B$9:$M$108,9,FALSE)</f>
        <v>0</v>
      </c>
      <c r="G100" s="28"/>
    </row>
    <row r="101" spans="1:7" s="9" customFormat="1" ht="22.5" customHeight="1" x14ac:dyDescent="0.25">
      <c r="B101" s="32">
        <f>'Pointage 1er cycle'!B104</f>
        <v>0</v>
      </c>
      <c r="C101" s="33" t="e">
        <f>VLOOKUP($B101,'Pointage 1er cycle'!$B$9:$M$97,2,FALSE)</f>
        <v>#N/A</v>
      </c>
      <c r="D101" s="33" t="e">
        <f>VLOOKUP($B101,'Pointage 1er cycle'!$B$9:$M$97,3,FALSE)</f>
        <v>#N/A</v>
      </c>
      <c r="E101" s="33" t="e">
        <f>VLOOKUP($B101,'Pointage 1er cycle'!$B$9:$M$97,4,FALSE)</f>
        <v>#N/A</v>
      </c>
      <c r="F101" s="34">
        <f>VLOOKUP($B101,'Pointage 1er cycle'!$B$9:$M$108,9,FALSE)</f>
        <v>0</v>
      </c>
      <c r="G101" s="35"/>
    </row>
    <row r="102" spans="1:7" s="9" customFormat="1" ht="22.5" customHeight="1" x14ac:dyDescent="0.25">
      <c r="A102" s="28"/>
      <c r="B102" s="32">
        <f>'Pointage 1er cycle'!B105</f>
        <v>0</v>
      </c>
      <c r="C102" s="33" t="e">
        <f>VLOOKUP($B102,'Pointage 1er cycle'!$B$9:$M$97,2,FALSE)</f>
        <v>#N/A</v>
      </c>
      <c r="D102" s="33" t="e">
        <f>VLOOKUP($B102,'Pointage 1er cycle'!$B$9:$M$97,3,FALSE)</f>
        <v>#N/A</v>
      </c>
      <c r="E102" s="33" t="e">
        <f>VLOOKUP($B102,'Pointage 1er cycle'!$B$9:$M$97,4,FALSE)</f>
        <v>#N/A</v>
      </c>
      <c r="F102" s="34">
        <f>VLOOKUP($B102,'Pointage 1er cycle'!$B$9:$M$108,9,FALSE)</f>
        <v>0</v>
      </c>
      <c r="G102" s="35"/>
    </row>
    <row r="103" spans="1:7" s="9" customFormat="1" ht="22.5" customHeight="1" x14ac:dyDescent="0.25">
      <c r="A103" s="28"/>
      <c r="B103" s="32">
        <f>'Pointage 1er cycle'!B106</f>
        <v>0</v>
      </c>
      <c r="C103" s="33" t="e">
        <f>VLOOKUP($B103,'Pointage 1er cycle'!$B$9:$M$97,2,FALSE)</f>
        <v>#N/A</v>
      </c>
      <c r="D103" s="33" t="e">
        <f>VLOOKUP($B103,'Pointage 1er cycle'!$B$9:$M$97,3,FALSE)</f>
        <v>#N/A</v>
      </c>
      <c r="E103" s="33" t="e">
        <f>VLOOKUP($B103,'Pointage 1er cycle'!$B$9:$M$97,4,FALSE)</f>
        <v>#N/A</v>
      </c>
      <c r="F103" s="34">
        <f>VLOOKUP($B103,'Pointage 1er cycle'!$B$9:$M$108,9,FALSE)</f>
        <v>0</v>
      </c>
      <c r="G103" s="28"/>
    </row>
    <row r="104" spans="1:7" s="9" customFormat="1" ht="22.5" customHeight="1" x14ac:dyDescent="0.25">
      <c r="A104" s="28"/>
      <c r="B104" s="32">
        <f>'Pointage 1er cycle'!B107</f>
        <v>0</v>
      </c>
      <c r="C104" s="33" t="e">
        <f>VLOOKUP($B104,'Pointage 1er cycle'!$B$9:$M$97,2,FALSE)</f>
        <v>#N/A</v>
      </c>
      <c r="D104" s="33" t="e">
        <f>VLOOKUP($B104,'Pointage 1er cycle'!$B$9:$M$97,3,FALSE)</f>
        <v>#N/A</v>
      </c>
      <c r="E104" s="33" t="e">
        <f>VLOOKUP($B104,'Pointage 1er cycle'!$B$9:$M$97,4,FALSE)</f>
        <v>#N/A</v>
      </c>
      <c r="F104" s="34">
        <f>VLOOKUP($B104,'Pointage 1er cycle'!$B$9:$M$108,9,FALSE)</f>
        <v>0</v>
      </c>
      <c r="G104" s="28"/>
    </row>
    <row r="105" spans="1:7" s="9" customFormat="1" ht="22.5" customHeight="1" thickBot="1" x14ac:dyDescent="0.3">
      <c r="A105" s="28"/>
      <c r="B105" s="37">
        <f>'Pointage 1er cycle'!B108</f>
        <v>0</v>
      </c>
      <c r="C105" s="38" t="e">
        <f>VLOOKUP($B105,'Pointage 1er cycle'!$B$9:$M$97,2,FALSE)</f>
        <v>#N/A</v>
      </c>
      <c r="D105" s="38" t="e">
        <f>VLOOKUP($B105,'Pointage 1er cycle'!$B$9:$M$97,3,FALSE)</f>
        <v>#N/A</v>
      </c>
      <c r="E105" s="38" t="e">
        <f>VLOOKUP($B105,'Pointage 1er cycle'!$B$9:$M$97,4,FALSE)</f>
        <v>#N/A</v>
      </c>
      <c r="F105" s="39">
        <f>VLOOKUP($B105,'Pointage 1er cycle'!$B$9:$M$108,9,FALSE)</f>
        <v>0</v>
      </c>
      <c r="G105" s="28"/>
    </row>
  </sheetData>
  <sheetProtection algorithmName="SHA-512" hashValue="40QnSwMUcm56pouhfdzSu0Fq/6UUzqfFYNvS8IKtkyn5Lx2Rz6TmxqGk88X7JmIvqRC8v4Cl6Dpu8rJopYi9pA==" saltValue="4dT+vyRJmQi5HWJT3nwEtA==" spinCount="100000" sheet="1" objects="1" scenarios="1"/>
  <mergeCells count="3">
    <mergeCell ref="B1:F1"/>
    <mergeCell ref="B2:F2"/>
    <mergeCell ref="B4:F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</sheetPr>
  <dimension ref="A1:H104"/>
  <sheetViews>
    <sheetView workbookViewId="0">
      <selection activeCell="E15" sqref="E15"/>
    </sheetView>
  </sheetViews>
  <sheetFormatPr baseColWidth="10" defaultColWidth="11.42578125" defaultRowHeight="14.25" x14ac:dyDescent="0.2"/>
  <cols>
    <col min="1" max="1" width="11.42578125" style="2"/>
    <col min="2" max="2" width="17.5703125" style="2" customWidth="1"/>
    <col min="3" max="3" width="11.7109375" style="2" customWidth="1"/>
    <col min="4" max="4" width="56.85546875" style="2" hidden="1" customWidth="1"/>
    <col min="5" max="5" width="97.28515625" style="2" customWidth="1"/>
    <col min="6" max="6" width="56.85546875" style="2" hidden="1" customWidth="1"/>
    <col min="7" max="7" width="17.5703125" style="2" customWidth="1"/>
    <col min="8" max="16384" width="11.42578125" style="2"/>
  </cols>
  <sheetData>
    <row r="1" spans="1:8" ht="20.25" x14ac:dyDescent="0.2">
      <c r="A1" s="24"/>
      <c r="B1" s="97" t="s">
        <v>18</v>
      </c>
      <c r="C1" s="97"/>
      <c r="D1" s="97"/>
      <c r="E1" s="97"/>
      <c r="F1" s="97"/>
      <c r="G1" s="97"/>
      <c r="H1" s="24"/>
    </row>
    <row r="2" spans="1:8" ht="23.25" x14ac:dyDescent="0.2">
      <c r="A2" s="24"/>
      <c r="B2" s="97" t="s">
        <v>36</v>
      </c>
      <c r="C2" s="97"/>
      <c r="D2" s="97"/>
      <c r="E2" s="97"/>
      <c r="F2" s="97"/>
      <c r="G2" s="97"/>
      <c r="H2" s="24"/>
    </row>
    <row r="3" spans="1:8" ht="12" customHeight="1" thickBot="1" x14ac:dyDescent="0.25">
      <c r="A3" s="24"/>
      <c r="B3" s="23"/>
      <c r="C3" s="23"/>
      <c r="D3" s="23"/>
      <c r="E3" s="23"/>
      <c r="F3" s="23"/>
      <c r="G3" s="23"/>
      <c r="H3" s="24"/>
    </row>
    <row r="4" spans="1:8" ht="30" customHeight="1" thickBot="1" x14ac:dyDescent="0.25">
      <c r="A4" s="24"/>
      <c r="B4" s="40" t="s">
        <v>10</v>
      </c>
      <c r="C4" s="41" t="s">
        <v>14</v>
      </c>
      <c r="D4" s="41" t="s">
        <v>15</v>
      </c>
      <c r="E4" s="41" t="s">
        <v>40</v>
      </c>
      <c r="F4" s="41" t="s">
        <v>12</v>
      </c>
      <c r="G4" s="42" t="s">
        <v>17</v>
      </c>
      <c r="H4" s="24"/>
    </row>
    <row r="5" spans="1:8" s="9" customFormat="1" ht="22.5" customHeight="1" x14ac:dyDescent="0.25">
      <c r="A5" s="28"/>
      <c r="B5" s="29">
        <v>1</v>
      </c>
      <c r="C5" s="43">
        <f>VLOOKUP(G5,'Pointage 1er cycle'!$A$9:$M$108,2,FALSE)</f>
        <v>0</v>
      </c>
      <c r="D5" s="30" t="e">
        <f>VLOOKUP($C5,'Équipes 1er cycle'!$A$7:$D$100,2,FALSE)</f>
        <v>#N/A</v>
      </c>
      <c r="E5" s="30" t="e">
        <f>VLOOKUP($C5,'Équipes 1er cycle'!$A$7:$D$108,3,FALSE)</f>
        <v>#N/A</v>
      </c>
      <c r="F5" s="30" t="e">
        <f>VLOOKUP($C5,'Équipes 1er cycle'!$A$7:$D$100,4,FALSE)</f>
        <v>#N/A</v>
      </c>
      <c r="G5" s="31">
        <f>LARGE('Pointage 1er cycle'!$M$9:$M$108,B5)</f>
        <v>0</v>
      </c>
      <c r="H5" s="28"/>
    </row>
    <row r="6" spans="1:8" s="9" customFormat="1" ht="22.5" customHeight="1" x14ac:dyDescent="0.25">
      <c r="A6" s="28"/>
      <c r="B6" s="32">
        <v>2</v>
      </c>
      <c r="C6" s="20">
        <f>VLOOKUP(G6,'Pointage 1er cycle'!$A$9:$M$108,2,FALSE)</f>
        <v>0</v>
      </c>
      <c r="D6" s="33" t="e">
        <f>VLOOKUP($C6,'Équipes 1er cycle'!$A$7:$D$100,2,FALSE)</f>
        <v>#N/A</v>
      </c>
      <c r="E6" s="33" t="e">
        <f>VLOOKUP($C6,'Équipes 1er cycle'!$A$7:$D$108,3,FALSE)</f>
        <v>#N/A</v>
      </c>
      <c r="F6" s="33" t="e">
        <f>VLOOKUP($C6,'Équipes 1er cycle'!$A$7:$D$100,4,FALSE)</f>
        <v>#N/A</v>
      </c>
      <c r="G6" s="34">
        <f>LARGE('Pointage 1er cycle'!$M$9:$M$108,B6)</f>
        <v>0</v>
      </c>
      <c r="H6" s="28"/>
    </row>
    <row r="7" spans="1:8" s="9" customFormat="1" ht="22.5" customHeight="1" x14ac:dyDescent="0.25">
      <c r="A7" s="28"/>
      <c r="B7" s="32">
        <v>3</v>
      </c>
      <c r="C7" s="20">
        <f>VLOOKUP(G7,'Pointage 1er cycle'!$A$9:$M$108,2,FALSE)</f>
        <v>0</v>
      </c>
      <c r="D7" s="33" t="e">
        <f>VLOOKUP($C7,'Équipes 1er cycle'!$A$7:$D$100,2,FALSE)</f>
        <v>#N/A</v>
      </c>
      <c r="E7" s="33" t="e">
        <f>VLOOKUP($C7,'Équipes 1er cycle'!$A$7:$D$108,3,FALSE)</f>
        <v>#N/A</v>
      </c>
      <c r="F7" s="33" t="e">
        <f>VLOOKUP($C7,'Équipes 1er cycle'!$A$7:$D$100,4,FALSE)</f>
        <v>#N/A</v>
      </c>
      <c r="G7" s="34">
        <f>LARGE('Pointage 1er cycle'!$M$9:$M$108,B7)</f>
        <v>0</v>
      </c>
      <c r="H7" s="28"/>
    </row>
    <row r="8" spans="1:8" s="9" customFormat="1" ht="22.5" customHeight="1" x14ac:dyDescent="0.25">
      <c r="A8" s="28"/>
      <c r="B8" s="32">
        <v>4</v>
      </c>
      <c r="C8" s="20">
        <f>VLOOKUP(G8,'Pointage 1er cycle'!$A$9:$M$108,2,FALSE)</f>
        <v>0</v>
      </c>
      <c r="D8" s="33" t="e">
        <f>VLOOKUP($C8,'Équipes 1er cycle'!$A$7:$D$100,2,FALSE)</f>
        <v>#N/A</v>
      </c>
      <c r="E8" s="33" t="e">
        <f>VLOOKUP($C8,'Équipes 1er cycle'!$A$7:$D$108,3,FALSE)</f>
        <v>#N/A</v>
      </c>
      <c r="F8" s="33" t="e">
        <f>VLOOKUP($C8,'Équipes 1er cycle'!$A$7:$D$100,4,FALSE)</f>
        <v>#N/A</v>
      </c>
      <c r="G8" s="34">
        <f>LARGE('Pointage 1er cycle'!$M$9:$M$108,B8)</f>
        <v>0</v>
      </c>
      <c r="H8" s="28"/>
    </row>
    <row r="9" spans="1:8" s="9" customFormat="1" ht="22.5" customHeight="1" x14ac:dyDescent="0.25">
      <c r="A9" s="28"/>
      <c r="B9" s="32">
        <v>5</v>
      </c>
      <c r="C9" s="20">
        <f>VLOOKUP(G9,'Pointage 1er cycle'!$A$9:$M$108,2,FALSE)</f>
        <v>0</v>
      </c>
      <c r="D9" s="33" t="e">
        <f>VLOOKUP($C9,'Équipes 1er cycle'!$A$7:$D$100,2,FALSE)</f>
        <v>#N/A</v>
      </c>
      <c r="E9" s="33" t="e">
        <f>VLOOKUP($C9,'Équipes 1er cycle'!$A$7:$D$108,3,FALSE)</f>
        <v>#N/A</v>
      </c>
      <c r="F9" s="33" t="e">
        <f>VLOOKUP($C9,'Équipes 1er cycle'!$A$7:$D$100,4,FALSE)</f>
        <v>#N/A</v>
      </c>
      <c r="G9" s="34">
        <f>LARGE('Pointage 1er cycle'!$M$9:$M$108,B9)</f>
        <v>0</v>
      </c>
      <c r="H9" s="28"/>
    </row>
    <row r="10" spans="1:8" s="9" customFormat="1" ht="22.5" customHeight="1" x14ac:dyDescent="0.25">
      <c r="A10" s="28"/>
      <c r="B10" s="32">
        <v>6</v>
      </c>
      <c r="C10" s="20">
        <f>VLOOKUP(G10,'Pointage 1er cycle'!$A$9:$M$108,2,FALSE)</f>
        <v>0</v>
      </c>
      <c r="D10" s="33" t="e">
        <f>VLOOKUP($C10,'Équipes 1er cycle'!$A$7:$D$100,2,FALSE)</f>
        <v>#N/A</v>
      </c>
      <c r="E10" s="33" t="e">
        <f>VLOOKUP($C10,'Équipes 1er cycle'!$A$7:$D$108,3,FALSE)</f>
        <v>#N/A</v>
      </c>
      <c r="F10" s="33" t="e">
        <f>VLOOKUP($C10,'Équipes 1er cycle'!$A$7:$D$100,4,FALSE)</f>
        <v>#N/A</v>
      </c>
      <c r="G10" s="34">
        <f>LARGE('Pointage 1er cycle'!$M$9:$M$108,B10)</f>
        <v>0</v>
      </c>
      <c r="H10" s="28"/>
    </row>
    <row r="11" spans="1:8" s="9" customFormat="1" ht="22.5" customHeight="1" x14ac:dyDescent="0.25">
      <c r="A11" s="28"/>
      <c r="B11" s="32">
        <v>7</v>
      </c>
      <c r="C11" s="20">
        <f>VLOOKUP(G11,'Pointage 1er cycle'!$A$9:$M$108,2,FALSE)</f>
        <v>0</v>
      </c>
      <c r="D11" s="33" t="e">
        <f>VLOOKUP($C11,'Équipes 1er cycle'!$A$7:$D$100,2,FALSE)</f>
        <v>#N/A</v>
      </c>
      <c r="E11" s="33" t="e">
        <f>VLOOKUP($C11,'Équipes 1er cycle'!$A$7:$D$108,3,FALSE)</f>
        <v>#N/A</v>
      </c>
      <c r="F11" s="33" t="e">
        <f>VLOOKUP($C11,'Équipes 1er cycle'!$A$7:$D$100,4,FALSE)</f>
        <v>#N/A</v>
      </c>
      <c r="G11" s="34">
        <f>LARGE('Pointage 1er cycle'!$M$9:$M$108,B11)</f>
        <v>0</v>
      </c>
      <c r="H11" s="28"/>
    </row>
    <row r="12" spans="1:8" s="9" customFormat="1" ht="22.5" customHeight="1" x14ac:dyDescent="0.25">
      <c r="A12" s="28"/>
      <c r="B12" s="32">
        <v>8</v>
      </c>
      <c r="C12" s="20">
        <f>VLOOKUP(G12,'Pointage 1er cycle'!$A$9:$M$108,2,FALSE)</f>
        <v>0</v>
      </c>
      <c r="D12" s="33" t="e">
        <f>VLOOKUP($C12,'Équipes 1er cycle'!$A$7:$D$100,2,FALSE)</f>
        <v>#N/A</v>
      </c>
      <c r="E12" s="33" t="e">
        <f>VLOOKUP($C12,'Équipes 1er cycle'!$A$7:$D$108,3,FALSE)</f>
        <v>#N/A</v>
      </c>
      <c r="F12" s="33" t="e">
        <f>VLOOKUP($C12,'Équipes 1er cycle'!$A$7:$D$100,4,FALSE)</f>
        <v>#N/A</v>
      </c>
      <c r="G12" s="34">
        <f>LARGE('Pointage 1er cycle'!$M$9:$M$108,B12)</f>
        <v>0</v>
      </c>
      <c r="H12" s="28"/>
    </row>
    <row r="13" spans="1:8" s="9" customFormat="1" ht="22.5" customHeight="1" x14ac:dyDescent="0.25">
      <c r="A13" s="28"/>
      <c r="B13" s="32">
        <v>9</v>
      </c>
      <c r="C13" s="20">
        <f>VLOOKUP(G13,'Pointage 1er cycle'!$A$9:$M$108,2,FALSE)</f>
        <v>0</v>
      </c>
      <c r="D13" s="33" t="e">
        <f>VLOOKUP($C13,'Équipes 1er cycle'!$A$7:$D$100,2,FALSE)</f>
        <v>#N/A</v>
      </c>
      <c r="E13" s="33" t="e">
        <f>VLOOKUP($C13,'Équipes 1er cycle'!$A$7:$D$108,3,FALSE)</f>
        <v>#N/A</v>
      </c>
      <c r="F13" s="33" t="e">
        <f>VLOOKUP($C13,'Équipes 1er cycle'!$A$7:$D$100,4,FALSE)</f>
        <v>#N/A</v>
      </c>
      <c r="G13" s="34">
        <f>LARGE('Pointage 1er cycle'!$M$9:$M$108,B13)</f>
        <v>0</v>
      </c>
      <c r="H13" s="28"/>
    </row>
    <row r="14" spans="1:8" s="9" customFormat="1" ht="22.5" customHeight="1" x14ac:dyDescent="0.25">
      <c r="A14" s="28"/>
      <c r="B14" s="32">
        <v>10</v>
      </c>
      <c r="C14" s="20">
        <f>VLOOKUP(G14,'Pointage 1er cycle'!$A$9:$M$108,2,FALSE)</f>
        <v>0</v>
      </c>
      <c r="D14" s="33" t="e">
        <f>VLOOKUP($C14,'Équipes 1er cycle'!$A$7:$D$100,2,FALSE)</f>
        <v>#N/A</v>
      </c>
      <c r="E14" s="33" t="e">
        <f>VLOOKUP($C14,'Équipes 1er cycle'!$A$7:$D$108,3,FALSE)</f>
        <v>#N/A</v>
      </c>
      <c r="F14" s="33" t="e">
        <f>VLOOKUP($C14,'Équipes 1er cycle'!$A$7:$D$100,4,FALSE)</f>
        <v>#N/A</v>
      </c>
      <c r="G14" s="34">
        <f>LARGE('Pointage 1er cycle'!$M$9:$M$108,B14)</f>
        <v>0</v>
      </c>
      <c r="H14" s="28"/>
    </row>
    <row r="15" spans="1:8" s="9" customFormat="1" ht="22.5" customHeight="1" x14ac:dyDescent="0.25">
      <c r="A15" s="28"/>
      <c r="B15" s="32">
        <v>11</v>
      </c>
      <c r="C15" s="20">
        <f>VLOOKUP(G15,'Pointage 1er cycle'!$A$9:$M$108,2,FALSE)</f>
        <v>0</v>
      </c>
      <c r="D15" s="33" t="e">
        <f>VLOOKUP($C15,'Équipes 1er cycle'!$A$7:$D$100,2,FALSE)</f>
        <v>#N/A</v>
      </c>
      <c r="E15" s="33" t="e">
        <f>VLOOKUP($C15,'Équipes 1er cycle'!$A$7:$D$108,3,FALSE)</f>
        <v>#N/A</v>
      </c>
      <c r="F15" s="33" t="e">
        <f>VLOOKUP($C15,'Équipes 1er cycle'!$A$7:$D$100,4,FALSE)</f>
        <v>#N/A</v>
      </c>
      <c r="G15" s="34">
        <f>LARGE('Pointage 1er cycle'!$M$9:$M$108,B15)</f>
        <v>0</v>
      </c>
      <c r="H15" s="28"/>
    </row>
    <row r="16" spans="1:8" s="9" customFormat="1" ht="22.5" customHeight="1" x14ac:dyDescent="0.25">
      <c r="A16" s="28"/>
      <c r="B16" s="32">
        <v>12</v>
      </c>
      <c r="C16" s="20">
        <f>VLOOKUP(G16,'Pointage 1er cycle'!$A$9:$M$108,2,FALSE)</f>
        <v>0</v>
      </c>
      <c r="D16" s="33" t="e">
        <f>VLOOKUP($C16,'Équipes 1er cycle'!$A$7:$D$100,2,FALSE)</f>
        <v>#N/A</v>
      </c>
      <c r="E16" s="33" t="e">
        <f>VLOOKUP($C16,'Équipes 1er cycle'!$A$7:$D$108,3,FALSE)</f>
        <v>#N/A</v>
      </c>
      <c r="F16" s="33" t="e">
        <f>VLOOKUP($C16,'Équipes 1er cycle'!$A$7:$D$100,4,FALSE)</f>
        <v>#N/A</v>
      </c>
      <c r="G16" s="34">
        <f>LARGE('Pointage 1er cycle'!$M$9:$M$108,B16)</f>
        <v>0</v>
      </c>
      <c r="H16" s="28"/>
    </row>
    <row r="17" spans="1:8" s="9" customFormat="1" ht="22.5" customHeight="1" x14ac:dyDescent="0.25">
      <c r="A17" s="28"/>
      <c r="B17" s="32">
        <v>13</v>
      </c>
      <c r="C17" s="20">
        <f>VLOOKUP(G17,'Pointage 1er cycle'!$A$9:$M$108,2,FALSE)</f>
        <v>0</v>
      </c>
      <c r="D17" s="33" t="e">
        <f>VLOOKUP($C17,'Équipes 1er cycle'!$A$7:$D$100,2,FALSE)</f>
        <v>#N/A</v>
      </c>
      <c r="E17" s="33" t="e">
        <f>VLOOKUP($C17,'Équipes 1er cycle'!$A$7:$D$108,3,FALSE)</f>
        <v>#N/A</v>
      </c>
      <c r="F17" s="33" t="e">
        <f>VLOOKUP($C17,'Équipes 1er cycle'!$A$7:$D$100,4,FALSE)</f>
        <v>#N/A</v>
      </c>
      <c r="G17" s="34">
        <f>LARGE('Pointage 1er cycle'!$M$9:$M$108,B17)</f>
        <v>0</v>
      </c>
      <c r="H17" s="28"/>
    </row>
    <row r="18" spans="1:8" s="9" customFormat="1" ht="22.5" customHeight="1" x14ac:dyDescent="0.25">
      <c r="A18" s="28"/>
      <c r="B18" s="32">
        <v>14</v>
      </c>
      <c r="C18" s="20">
        <f>VLOOKUP(G18,'Pointage 1er cycle'!$A$9:$M$108,2,FALSE)</f>
        <v>0</v>
      </c>
      <c r="D18" s="33" t="e">
        <f>VLOOKUP($C18,'Équipes 1er cycle'!$A$7:$D$100,2,FALSE)</f>
        <v>#N/A</v>
      </c>
      <c r="E18" s="33" t="e">
        <f>VLOOKUP($C18,'Équipes 1er cycle'!$A$7:$D$108,3,FALSE)</f>
        <v>#N/A</v>
      </c>
      <c r="F18" s="33" t="e">
        <f>VLOOKUP($C18,'Équipes 1er cycle'!$A$7:$D$100,4,FALSE)</f>
        <v>#N/A</v>
      </c>
      <c r="G18" s="34">
        <f>LARGE('Pointage 1er cycle'!$M$9:$M$108,B18)</f>
        <v>0</v>
      </c>
      <c r="H18" s="28"/>
    </row>
    <row r="19" spans="1:8" s="9" customFormat="1" ht="22.5" customHeight="1" x14ac:dyDescent="0.25">
      <c r="A19" s="28"/>
      <c r="B19" s="32">
        <v>15</v>
      </c>
      <c r="C19" s="20">
        <f>VLOOKUP(G19,'Pointage 1er cycle'!$A$9:$M$108,2,FALSE)</f>
        <v>0</v>
      </c>
      <c r="D19" s="33" t="e">
        <f>VLOOKUP($C19,'Équipes 1er cycle'!$A$7:$D$100,2,FALSE)</f>
        <v>#N/A</v>
      </c>
      <c r="E19" s="33" t="e">
        <f>VLOOKUP($C19,'Équipes 1er cycle'!$A$7:$D$108,3,FALSE)</f>
        <v>#N/A</v>
      </c>
      <c r="F19" s="33" t="e">
        <f>VLOOKUP($C19,'Équipes 1er cycle'!$A$7:$D$100,4,FALSE)</f>
        <v>#N/A</v>
      </c>
      <c r="G19" s="34">
        <f>LARGE('Pointage 1er cycle'!$M$9:$M$108,B19)</f>
        <v>0</v>
      </c>
      <c r="H19" s="28"/>
    </row>
    <row r="20" spans="1:8" s="9" customFormat="1" ht="22.5" customHeight="1" x14ac:dyDescent="0.25">
      <c r="A20" s="28"/>
      <c r="B20" s="32">
        <v>16</v>
      </c>
      <c r="C20" s="20">
        <f>VLOOKUP(G20,'Pointage 1er cycle'!$A$9:$M$108,2,FALSE)</f>
        <v>0</v>
      </c>
      <c r="D20" s="33" t="e">
        <f>VLOOKUP($C20,'Équipes 1er cycle'!$A$7:$D$100,2,FALSE)</f>
        <v>#N/A</v>
      </c>
      <c r="E20" s="33" t="e">
        <f>VLOOKUP($C20,'Équipes 1er cycle'!$A$7:$D$108,3,FALSE)</f>
        <v>#N/A</v>
      </c>
      <c r="F20" s="33" t="e">
        <f>VLOOKUP($C20,'Équipes 1er cycle'!$A$7:$D$100,4,FALSE)</f>
        <v>#N/A</v>
      </c>
      <c r="G20" s="34">
        <f>LARGE('Pointage 1er cycle'!$M$9:$M$108,B20)</f>
        <v>0</v>
      </c>
      <c r="H20" s="28"/>
    </row>
    <row r="21" spans="1:8" s="9" customFormat="1" ht="22.5" customHeight="1" x14ac:dyDescent="0.25">
      <c r="A21" s="28"/>
      <c r="B21" s="32">
        <v>17</v>
      </c>
      <c r="C21" s="20">
        <f>VLOOKUP(G21,'Pointage 1er cycle'!$A$9:$M$108,2,FALSE)</f>
        <v>0</v>
      </c>
      <c r="D21" s="33" t="e">
        <f>VLOOKUP($C21,'Équipes 1er cycle'!$A$7:$D$100,2,FALSE)</f>
        <v>#N/A</v>
      </c>
      <c r="E21" s="33" t="e">
        <f>VLOOKUP($C21,'Équipes 1er cycle'!$A$7:$D$108,3,FALSE)</f>
        <v>#N/A</v>
      </c>
      <c r="F21" s="33" t="e">
        <f>VLOOKUP($C21,'Équipes 1er cycle'!$A$7:$D$100,4,FALSE)</f>
        <v>#N/A</v>
      </c>
      <c r="G21" s="34">
        <f>LARGE('Pointage 1er cycle'!$M$9:$M$108,B21)</f>
        <v>0</v>
      </c>
      <c r="H21" s="28"/>
    </row>
    <row r="22" spans="1:8" s="9" customFormat="1" ht="22.5" customHeight="1" x14ac:dyDescent="0.25">
      <c r="A22" s="28"/>
      <c r="B22" s="32">
        <v>18</v>
      </c>
      <c r="C22" s="20">
        <f>VLOOKUP(G22,'Pointage 1er cycle'!$A$9:$M$108,2,FALSE)</f>
        <v>0</v>
      </c>
      <c r="D22" s="33" t="e">
        <f>VLOOKUP($C22,'Équipes 1er cycle'!$A$7:$D$100,2,FALSE)</f>
        <v>#N/A</v>
      </c>
      <c r="E22" s="33" t="e">
        <f>VLOOKUP($C22,'Équipes 1er cycle'!$A$7:$D$108,3,FALSE)</f>
        <v>#N/A</v>
      </c>
      <c r="F22" s="33" t="e">
        <f>VLOOKUP($C22,'Équipes 1er cycle'!$A$7:$D$100,4,FALSE)</f>
        <v>#N/A</v>
      </c>
      <c r="G22" s="34">
        <f>LARGE('Pointage 1er cycle'!$M$9:$M$108,B22)</f>
        <v>0</v>
      </c>
      <c r="H22" s="28"/>
    </row>
    <row r="23" spans="1:8" s="9" customFormat="1" ht="22.5" customHeight="1" x14ac:dyDescent="0.25">
      <c r="A23" s="28"/>
      <c r="B23" s="32">
        <v>19</v>
      </c>
      <c r="C23" s="20">
        <f>VLOOKUP(G23,'Pointage 1er cycle'!$A$9:$M$108,2,FALSE)</f>
        <v>0</v>
      </c>
      <c r="D23" s="33" t="e">
        <f>VLOOKUP($C23,'Équipes 1er cycle'!$A$7:$D$100,2,FALSE)</f>
        <v>#N/A</v>
      </c>
      <c r="E23" s="33" t="e">
        <f>VLOOKUP($C23,'Équipes 1er cycle'!$A$7:$D$108,3,FALSE)</f>
        <v>#N/A</v>
      </c>
      <c r="F23" s="33" t="e">
        <f>VLOOKUP($C23,'Équipes 1er cycle'!$A$7:$D$100,4,FALSE)</f>
        <v>#N/A</v>
      </c>
      <c r="G23" s="34">
        <f>LARGE('Pointage 1er cycle'!$M$9:$M$108,B23)</f>
        <v>0</v>
      </c>
      <c r="H23" s="28"/>
    </row>
    <row r="24" spans="1:8" s="9" customFormat="1" ht="22.5" customHeight="1" x14ac:dyDescent="0.25">
      <c r="A24" s="28"/>
      <c r="B24" s="32">
        <v>20</v>
      </c>
      <c r="C24" s="20">
        <f>VLOOKUP(G24,'Pointage 1er cycle'!$A$9:$M$108,2,FALSE)</f>
        <v>0</v>
      </c>
      <c r="D24" s="33" t="e">
        <f>VLOOKUP($C24,'Équipes 1er cycle'!$A$7:$D$100,2,FALSE)</f>
        <v>#N/A</v>
      </c>
      <c r="E24" s="33" t="e">
        <f>VLOOKUP($C24,'Équipes 1er cycle'!$A$7:$D$108,3,FALSE)</f>
        <v>#N/A</v>
      </c>
      <c r="F24" s="33" t="e">
        <f>VLOOKUP($C24,'Équipes 1er cycle'!$A$7:$D$100,4,FALSE)</f>
        <v>#N/A</v>
      </c>
      <c r="G24" s="34">
        <f>LARGE('Pointage 1er cycle'!$M$9:$M$108,B24)</f>
        <v>0</v>
      </c>
      <c r="H24" s="28"/>
    </row>
    <row r="25" spans="1:8" s="9" customFormat="1" ht="22.5" customHeight="1" x14ac:dyDescent="0.25">
      <c r="A25" s="28"/>
      <c r="B25" s="32">
        <v>21</v>
      </c>
      <c r="C25" s="20">
        <f>VLOOKUP(G25,'Pointage 1er cycle'!$A$9:$M$108,2,FALSE)</f>
        <v>0</v>
      </c>
      <c r="D25" s="33" t="e">
        <f>VLOOKUP($C25,'Équipes 1er cycle'!$A$7:$D$100,2,FALSE)</f>
        <v>#N/A</v>
      </c>
      <c r="E25" s="33" t="e">
        <f>VLOOKUP($C25,'Équipes 1er cycle'!$A$7:$D$108,3,FALSE)</f>
        <v>#N/A</v>
      </c>
      <c r="F25" s="33" t="e">
        <f>VLOOKUP($C25,'Équipes 1er cycle'!$A$7:$D$100,4,FALSE)</f>
        <v>#N/A</v>
      </c>
      <c r="G25" s="34">
        <f>LARGE('Pointage 1er cycle'!$M$9:$M$108,B25)</f>
        <v>0</v>
      </c>
      <c r="H25" s="28"/>
    </row>
    <row r="26" spans="1:8" s="9" customFormat="1" ht="22.5" customHeight="1" x14ac:dyDescent="0.25">
      <c r="A26" s="28"/>
      <c r="B26" s="32">
        <v>22</v>
      </c>
      <c r="C26" s="20">
        <f>VLOOKUP(G26,'Pointage 1er cycle'!$A$9:$M$108,2,FALSE)</f>
        <v>0</v>
      </c>
      <c r="D26" s="33" t="e">
        <f>VLOOKUP($C26,'Équipes 1er cycle'!$A$7:$D$100,2,FALSE)</f>
        <v>#N/A</v>
      </c>
      <c r="E26" s="33" t="e">
        <f>VLOOKUP($C26,'Équipes 1er cycle'!$A$7:$D$108,3,FALSE)</f>
        <v>#N/A</v>
      </c>
      <c r="F26" s="33" t="e">
        <f>VLOOKUP($C26,'Équipes 1er cycle'!$A$7:$D$100,4,FALSE)</f>
        <v>#N/A</v>
      </c>
      <c r="G26" s="34">
        <f>LARGE('Pointage 1er cycle'!$M$9:$M$108,B26)</f>
        <v>0</v>
      </c>
      <c r="H26" s="28"/>
    </row>
    <row r="27" spans="1:8" s="9" customFormat="1" ht="22.5" customHeight="1" x14ac:dyDescent="0.25">
      <c r="A27" s="28"/>
      <c r="B27" s="32">
        <v>23</v>
      </c>
      <c r="C27" s="20">
        <f>VLOOKUP(G27,'Pointage 1er cycle'!$A$9:$M$108,2,FALSE)</f>
        <v>0</v>
      </c>
      <c r="D27" s="33" t="e">
        <f>VLOOKUP($C27,'Équipes 1er cycle'!$A$7:$D$100,2,FALSE)</f>
        <v>#N/A</v>
      </c>
      <c r="E27" s="33" t="e">
        <f>VLOOKUP($C27,'Équipes 1er cycle'!$A$7:$D$108,3,FALSE)</f>
        <v>#N/A</v>
      </c>
      <c r="F27" s="33" t="e">
        <f>VLOOKUP($C27,'Équipes 1er cycle'!$A$7:$D$100,4,FALSE)</f>
        <v>#N/A</v>
      </c>
      <c r="G27" s="34">
        <f>LARGE('Pointage 1er cycle'!$M$9:$M$108,B27)</f>
        <v>0</v>
      </c>
      <c r="H27" s="28"/>
    </row>
    <row r="28" spans="1:8" s="9" customFormat="1" ht="22.5" customHeight="1" x14ac:dyDescent="0.25">
      <c r="A28" s="28"/>
      <c r="B28" s="32">
        <v>24</v>
      </c>
      <c r="C28" s="20">
        <f>VLOOKUP(G28,'Pointage 1er cycle'!$A$9:$M$108,2,FALSE)</f>
        <v>0</v>
      </c>
      <c r="D28" s="33" t="e">
        <f>VLOOKUP($C28,'Équipes 1er cycle'!$A$7:$D$100,2,FALSE)</f>
        <v>#N/A</v>
      </c>
      <c r="E28" s="33" t="e">
        <f>VLOOKUP($C28,'Équipes 1er cycle'!$A$7:$D$108,3,FALSE)</f>
        <v>#N/A</v>
      </c>
      <c r="F28" s="33" t="e">
        <f>VLOOKUP($C28,'Équipes 1er cycle'!$A$7:$D$100,4,FALSE)</f>
        <v>#N/A</v>
      </c>
      <c r="G28" s="34">
        <f>LARGE('Pointage 1er cycle'!$M$9:$M$108,B28)</f>
        <v>0</v>
      </c>
      <c r="H28" s="28"/>
    </row>
    <row r="29" spans="1:8" s="9" customFormat="1" ht="22.5" customHeight="1" x14ac:dyDescent="0.25">
      <c r="A29" s="28"/>
      <c r="B29" s="32">
        <v>25</v>
      </c>
      <c r="C29" s="20">
        <f>VLOOKUP(G29,'Pointage 1er cycle'!$A$9:$M$108,2,FALSE)</f>
        <v>0</v>
      </c>
      <c r="D29" s="33" t="e">
        <f>VLOOKUP($C29,'Équipes 1er cycle'!$A$7:$D$100,2,FALSE)</f>
        <v>#N/A</v>
      </c>
      <c r="E29" s="33" t="e">
        <f>VLOOKUP($C29,'Équipes 1er cycle'!$A$7:$D$108,3,FALSE)</f>
        <v>#N/A</v>
      </c>
      <c r="F29" s="33" t="e">
        <f>VLOOKUP($C29,'Équipes 1er cycle'!$A$7:$D$100,4,FALSE)</f>
        <v>#N/A</v>
      </c>
      <c r="G29" s="34">
        <f>LARGE('Pointage 1er cycle'!$M$9:$M$108,B29)</f>
        <v>0</v>
      </c>
      <c r="H29" s="28"/>
    </row>
    <row r="30" spans="1:8" s="9" customFormat="1" ht="22.5" customHeight="1" x14ac:dyDescent="0.25">
      <c r="A30" s="28"/>
      <c r="B30" s="32">
        <v>26</v>
      </c>
      <c r="C30" s="20">
        <f>VLOOKUP(G30,'Pointage 1er cycle'!$A$9:$M$108,2,FALSE)</f>
        <v>0</v>
      </c>
      <c r="D30" s="33" t="e">
        <f>VLOOKUP($C30,'Équipes 1er cycle'!$A$7:$D$100,2,FALSE)</f>
        <v>#N/A</v>
      </c>
      <c r="E30" s="33" t="e">
        <f>VLOOKUP($C30,'Équipes 1er cycle'!$A$7:$D$108,3,FALSE)</f>
        <v>#N/A</v>
      </c>
      <c r="F30" s="33" t="e">
        <f>VLOOKUP($C30,'Équipes 1er cycle'!$A$7:$D$100,4,FALSE)</f>
        <v>#N/A</v>
      </c>
      <c r="G30" s="34">
        <f>LARGE('Pointage 1er cycle'!$M$9:$M$108,B30)</f>
        <v>0</v>
      </c>
      <c r="H30" s="28"/>
    </row>
    <row r="31" spans="1:8" s="9" customFormat="1" ht="22.5" customHeight="1" x14ac:dyDescent="0.25">
      <c r="A31" s="28"/>
      <c r="B31" s="32">
        <v>27</v>
      </c>
      <c r="C31" s="20">
        <f>VLOOKUP(G31,'Pointage 1er cycle'!$A$9:$M$108,2,FALSE)</f>
        <v>0</v>
      </c>
      <c r="D31" s="33" t="e">
        <f>VLOOKUP($C31,'Équipes 1er cycle'!$A$7:$D$100,2,FALSE)</f>
        <v>#N/A</v>
      </c>
      <c r="E31" s="33" t="e">
        <f>VLOOKUP($C31,'Équipes 1er cycle'!$A$7:$D$108,3,FALSE)</f>
        <v>#N/A</v>
      </c>
      <c r="F31" s="33" t="e">
        <f>VLOOKUP($C31,'Équipes 1er cycle'!$A$7:$D$100,4,FALSE)</f>
        <v>#N/A</v>
      </c>
      <c r="G31" s="34">
        <f>LARGE('Pointage 1er cycle'!$M$9:$M$108,B31)</f>
        <v>0</v>
      </c>
      <c r="H31" s="28"/>
    </row>
    <row r="32" spans="1:8" s="9" customFormat="1" ht="22.5" customHeight="1" x14ac:dyDescent="0.25">
      <c r="A32" s="28"/>
      <c r="B32" s="32">
        <v>28</v>
      </c>
      <c r="C32" s="20">
        <f>VLOOKUP(G32,'Pointage 1er cycle'!$A$9:$M$108,2,FALSE)</f>
        <v>0</v>
      </c>
      <c r="D32" s="33" t="e">
        <f>VLOOKUP($C32,'Équipes 1er cycle'!$A$7:$D$100,2,FALSE)</f>
        <v>#N/A</v>
      </c>
      <c r="E32" s="33" t="e">
        <f>VLOOKUP($C32,'Équipes 1er cycle'!$A$7:$D$108,3,FALSE)</f>
        <v>#N/A</v>
      </c>
      <c r="F32" s="33" t="e">
        <f>VLOOKUP($C32,'Équipes 1er cycle'!$A$7:$D$100,4,FALSE)</f>
        <v>#N/A</v>
      </c>
      <c r="G32" s="34">
        <f>LARGE('Pointage 1er cycle'!$M$9:$M$108,B32)</f>
        <v>0</v>
      </c>
      <c r="H32" s="28"/>
    </row>
    <row r="33" spans="1:8" s="9" customFormat="1" ht="22.5" customHeight="1" x14ac:dyDescent="0.25">
      <c r="A33" s="28"/>
      <c r="B33" s="32">
        <v>29</v>
      </c>
      <c r="C33" s="20">
        <f>VLOOKUP(G33,'Pointage 1er cycle'!$A$9:$M$108,2,FALSE)</f>
        <v>0</v>
      </c>
      <c r="D33" s="33" t="e">
        <f>VLOOKUP($C33,'Équipes 1er cycle'!$A$7:$D$100,2,FALSE)</f>
        <v>#N/A</v>
      </c>
      <c r="E33" s="33" t="e">
        <f>VLOOKUP($C33,'Équipes 1er cycle'!$A$7:$D$108,3,FALSE)</f>
        <v>#N/A</v>
      </c>
      <c r="F33" s="33" t="e">
        <f>VLOOKUP($C33,'Équipes 1er cycle'!$A$7:$D$100,4,FALSE)</f>
        <v>#N/A</v>
      </c>
      <c r="G33" s="34">
        <f>LARGE('Pointage 1er cycle'!$M$9:$M$108,B33)</f>
        <v>0</v>
      </c>
      <c r="H33" s="28"/>
    </row>
    <row r="34" spans="1:8" s="9" customFormat="1" ht="22.5" customHeight="1" x14ac:dyDescent="0.25">
      <c r="A34" s="28"/>
      <c r="B34" s="32">
        <v>30</v>
      </c>
      <c r="C34" s="20">
        <f>VLOOKUP(G34,'Pointage 1er cycle'!$A$9:$M$108,2,FALSE)</f>
        <v>0</v>
      </c>
      <c r="D34" s="33" t="e">
        <f>VLOOKUP($C34,'Équipes 1er cycle'!$A$7:$D$100,2,FALSE)</f>
        <v>#N/A</v>
      </c>
      <c r="E34" s="33" t="e">
        <f>VLOOKUP($C34,'Équipes 1er cycle'!$A$7:$D$108,3,FALSE)</f>
        <v>#N/A</v>
      </c>
      <c r="F34" s="33" t="e">
        <f>VLOOKUP($C34,'Équipes 1er cycle'!$A$7:$D$100,4,FALSE)</f>
        <v>#N/A</v>
      </c>
      <c r="G34" s="34">
        <f>LARGE('Pointage 1er cycle'!$M$9:$M$108,B34)</f>
        <v>0</v>
      </c>
      <c r="H34" s="28"/>
    </row>
    <row r="35" spans="1:8" s="36" customFormat="1" ht="22.5" customHeight="1" x14ac:dyDescent="0.25">
      <c r="A35" s="35"/>
      <c r="B35" s="32">
        <v>31</v>
      </c>
      <c r="C35" s="20">
        <f>VLOOKUP(G35,'Pointage 1er cycle'!$A$9:$M$108,2,FALSE)</f>
        <v>0</v>
      </c>
      <c r="D35" s="33" t="e">
        <f>VLOOKUP($C35,'Équipes 1er cycle'!$A$7:$D$100,2,FALSE)</f>
        <v>#N/A</v>
      </c>
      <c r="E35" s="33" t="e">
        <f>VLOOKUP($C35,'Équipes 1er cycle'!$A$7:$D$108,3,FALSE)</f>
        <v>#N/A</v>
      </c>
      <c r="F35" s="33" t="e">
        <f>VLOOKUP($C35,'Équipes 1er cycle'!$A$7:$D$100,4,FALSE)</f>
        <v>#N/A</v>
      </c>
      <c r="G35" s="34">
        <f>LARGE('Pointage 1er cycle'!$M$9:$M$108,B35)</f>
        <v>0</v>
      </c>
      <c r="H35" s="35"/>
    </row>
    <row r="36" spans="1:8" s="36" customFormat="1" ht="22.5" customHeight="1" x14ac:dyDescent="0.25">
      <c r="A36" s="35"/>
      <c r="B36" s="32">
        <v>32</v>
      </c>
      <c r="C36" s="20">
        <f>VLOOKUP(G36,'Pointage 1er cycle'!$A$9:$M$108,2,FALSE)</f>
        <v>0</v>
      </c>
      <c r="D36" s="33" t="e">
        <f>VLOOKUP($C36,'Équipes 1er cycle'!$A$7:$D$100,2,FALSE)</f>
        <v>#N/A</v>
      </c>
      <c r="E36" s="33" t="e">
        <f>VLOOKUP($C36,'Équipes 1er cycle'!$A$7:$D$108,3,FALSE)</f>
        <v>#N/A</v>
      </c>
      <c r="F36" s="33" t="e">
        <f>VLOOKUP($C36,'Équipes 1er cycle'!$A$7:$D$100,4,FALSE)</f>
        <v>#N/A</v>
      </c>
      <c r="G36" s="34">
        <f>LARGE('Pointage 1er cycle'!$M$9:$M$108,B36)</f>
        <v>0</v>
      </c>
      <c r="H36" s="35"/>
    </row>
    <row r="37" spans="1:8" s="9" customFormat="1" ht="22.5" customHeight="1" x14ac:dyDescent="0.25">
      <c r="B37" s="32">
        <v>33</v>
      </c>
      <c r="C37" s="20">
        <f>VLOOKUP(G37,'Pointage 1er cycle'!$A$9:$M$108,2,FALSE)</f>
        <v>0</v>
      </c>
      <c r="D37" s="33" t="e">
        <f>VLOOKUP($C37,'Équipes 1er cycle'!$A$7:$D$100,2,FALSE)</f>
        <v>#N/A</v>
      </c>
      <c r="E37" s="33" t="e">
        <f>VLOOKUP($C37,'Équipes 1er cycle'!$A$7:$D$108,3,FALSE)</f>
        <v>#N/A</v>
      </c>
      <c r="F37" s="33" t="e">
        <f>VLOOKUP($C37,'Équipes 1er cycle'!$A$7:$D$100,4,FALSE)</f>
        <v>#N/A</v>
      </c>
      <c r="G37" s="34">
        <f>LARGE('Pointage 1er cycle'!$M$9:$M$108,B37)</f>
        <v>0</v>
      </c>
      <c r="H37" s="28"/>
    </row>
    <row r="38" spans="1:8" s="9" customFormat="1" ht="22.5" customHeight="1" x14ac:dyDescent="0.25">
      <c r="A38" s="35"/>
      <c r="B38" s="32">
        <v>34</v>
      </c>
      <c r="C38" s="20">
        <f>VLOOKUP(G38,'Pointage 1er cycle'!$A$9:$M$108,2,FALSE)</f>
        <v>0</v>
      </c>
      <c r="D38" s="33" t="e">
        <f>VLOOKUP($C38,'Équipes 1er cycle'!$A$7:$D$100,2,FALSE)</f>
        <v>#N/A</v>
      </c>
      <c r="E38" s="33" t="e">
        <f>VLOOKUP($C38,'Équipes 1er cycle'!$A$7:$D$108,3,FALSE)</f>
        <v>#N/A</v>
      </c>
      <c r="F38" s="33" t="e">
        <f>VLOOKUP($C38,'Équipes 1er cycle'!$A$7:$D$100,4,FALSE)</f>
        <v>#N/A</v>
      </c>
      <c r="G38" s="34">
        <f>LARGE('Pointage 1er cycle'!$M$9:$M$108,B38)</f>
        <v>0</v>
      </c>
      <c r="H38" s="28"/>
    </row>
    <row r="39" spans="1:8" s="9" customFormat="1" ht="22.5" customHeight="1" x14ac:dyDescent="0.25">
      <c r="A39" s="35"/>
      <c r="B39" s="32">
        <v>35</v>
      </c>
      <c r="C39" s="20">
        <f>VLOOKUP(G39,'Pointage 1er cycle'!$A$9:$M$108,2,FALSE)</f>
        <v>0</v>
      </c>
      <c r="D39" s="33" t="e">
        <f>VLOOKUP($C39,'Équipes 1er cycle'!$A$7:$D$100,2,FALSE)</f>
        <v>#N/A</v>
      </c>
      <c r="E39" s="33" t="e">
        <f>VLOOKUP($C39,'Équipes 1er cycle'!$A$7:$D$108,3,FALSE)</f>
        <v>#N/A</v>
      </c>
      <c r="F39" s="33" t="e">
        <f>VLOOKUP($C39,'Équipes 1er cycle'!$A$7:$D$100,4,FALSE)</f>
        <v>#N/A</v>
      </c>
      <c r="G39" s="34">
        <f>LARGE('Pointage 1er cycle'!$M$9:$M$108,B39)</f>
        <v>0</v>
      </c>
      <c r="H39" s="35"/>
    </row>
    <row r="40" spans="1:8" s="9" customFormat="1" ht="22.5" customHeight="1" x14ac:dyDescent="0.25">
      <c r="B40" s="32">
        <v>36</v>
      </c>
      <c r="C40" s="20">
        <f>VLOOKUP(G40,'Pointage 1er cycle'!$A$9:$M$108,2,FALSE)</f>
        <v>0</v>
      </c>
      <c r="D40" s="33" t="e">
        <f>VLOOKUP($C40,'Équipes 1er cycle'!$A$7:$D$100,2,FALSE)</f>
        <v>#N/A</v>
      </c>
      <c r="E40" s="33" t="e">
        <f>VLOOKUP($C40,'Équipes 1er cycle'!$A$7:$D$108,3,FALSE)</f>
        <v>#N/A</v>
      </c>
      <c r="F40" s="33" t="e">
        <f>VLOOKUP($C40,'Équipes 1er cycle'!$A$7:$D$100,4,FALSE)</f>
        <v>#N/A</v>
      </c>
      <c r="G40" s="34">
        <f>LARGE('Pointage 1er cycle'!$M$9:$M$108,B40)</f>
        <v>0</v>
      </c>
      <c r="H40" s="35"/>
    </row>
    <row r="41" spans="1:8" s="9" customFormat="1" ht="22.5" customHeight="1" x14ac:dyDescent="0.25">
      <c r="A41" s="35"/>
      <c r="B41" s="32">
        <v>37</v>
      </c>
      <c r="C41" s="20">
        <f>VLOOKUP(G41,'Pointage 1er cycle'!$A$9:$M$108,2,FALSE)</f>
        <v>0</v>
      </c>
      <c r="D41" s="33" t="e">
        <f>VLOOKUP($C41,'Équipes 1er cycle'!$A$7:$D$100,2,FALSE)</f>
        <v>#N/A</v>
      </c>
      <c r="E41" s="33" t="e">
        <f>VLOOKUP($C41,'Équipes 1er cycle'!$A$7:$D$108,3,FALSE)</f>
        <v>#N/A</v>
      </c>
      <c r="F41" s="33" t="e">
        <f>VLOOKUP($C41,'Équipes 1er cycle'!$A$7:$D$100,4,FALSE)</f>
        <v>#N/A</v>
      </c>
      <c r="G41" s="34">
        <f>LARGE('Pointage 1er cycle'!$M$9:$M$108,B41)</f>
        <v>0</v>
      </c>
      <c r="H41" s="28"/>
    </row>
    <row r="42" spans="1:8" s="9" customFormat="1" ht="22.5" customHeight="1" x14ac:dyDescent="0.25">
      <c r="A42" s="35"/>
      <c r="B42" s="32">
        <v>38</v>
      </c>
      <c r="C42" s="20">
        <f>VLOOKUP(G42,'Pointage 1er cycle'!$A$9:$M$108,2,FALSE)</f>
        <v>0</v>
      </c>
      <c r="D42" s="33" t="e">
        <f>VLOOKUP($C42,'Équipes 1er cycle'!$A$7:$D$100,2,FALSE)</f>
        <v>#N/A</v>
      </c>
      <c r="E42" s="33" t="e">
        <f>VLOOKUP($C42,'Équipes 1er cycle'!$A$7:$D$108,3,FALSE)</f>
        <v>#N/A</v>
      </c>
      <c r="F42" s="33" t="e">
        <f>VLOOKUP($C42,'Équipes 1er cycle'!$A$7:$D$100,4,FALSE)</f>
        <v>#N/A</v>
      </c>
      <c r="G42" s="34">
        <f>LARGE('Pointage 1er cycle'!$M$9:$M$108,B42)</f>
        <v>0</v>
      </c>
      <c r="H42" s="28"/>
    </row>
    <row r="43" spans="1:8" s="9" customFormat="1" ht="22.5" customHeight="1" x14ac:dyDescent="0.25">
      <c r="B43" s="32">
        <v>39</v>
      </c>
      <c r="C43" s="20">
        <f>VLOOKUP(G43,'Pointage 1er cycle'!$A$9:$M$108,2,FALSE)</f>
        <v>0</v>
      </c>
      <c r="D43" s="33" t="e">
        <f>VLOOKUP($C43,'Équipes 1er cycle'!$A$7:$D$100,2,FALSE)</f>
        <v>#N/A</v>
      </c>
      <c r="E43" s="33" t="e">
        <f>VLOOKUP($C43,'Équipes 1er cycle'!$A$7:$D$108,3,FALSE)</f>
        <v>#N/A</v>
      </c>
      <c r="F43" s="33" t="e">
        <f>VLOOKUP($C43,'Équipes 1er cycle'!$A$7:$D$100,4,FALSE)</f>
        <v>#N/A</v>
      </c>
      <c r="G43" s="34">
        <f>LARGE('Pointage 1er cycle'!$M$9:$M$108,B43)</f>
        <v>0</v>
      </c>
      <c r="H43" s="35"/>
    </row>
    <row r="44" spans="1:8" s="9" customFormat="1" ht="22.5" customHeight="1" x14ac:dyDescent="0.25">
      <c r="A44" s="35"/>
      <c r="B44" s="32">
        <v>40</v>
      </c>
      <c r="C44" s="20">
        <f>VLOOKUP(G44,'Pointage 1er cycle'!$A$9:$M$108,2,FALSE)</f>
        <v>0</v>
      </c>
      <c r="D44" s="33" t="e">
        <f>VLOOKUP($C44,'Équipes 1er cycle'!$A$7:$D$100,2,FALSE)</f>
        <v>#N/A</v>
      </c>
      <c r="E44" s="33" t="e">
        <f>VLOOKUP($C44,'Équipes 1er cycle'!$A$7:$D$108,3,FALSE)</f>
        <v>#N/A</v>
      </c>
      <c r="F44" s="33" t="e">
        <f>VLOOKUP($C44,'Équipes 1er cycle'!$A$7:$D$100,4,FALSE)</f>
        <v>#N/A</v>
      </c>
      <c r="G44" s="34">
        <f>LARGE('Pointage 1er cycle'!$M$9:$M$108,B44)</f>
        <v>0</v>
      </c>
      <c r="H44" s="35"/>
    </row>
    <row r="45" spans="1:8" s="9" customFormat="1" ht="22.5" customHeight="1" x14ac:dyDescent="0.25">
      <c r="A45" s="35"/>
      <c r="B45" s="32">
        <v>41</v>
      </c>
      <c r="C45" s="20">
        <f>VLOOKUP(G45,'Pointage 1er cycle'!$A$9:$M$108,2,FALSE)</f>
        <v>0</v>
      </c>
      <c r="D45" s="33" t="e">
        <f>VLOOKUP($C45,'Équipes 1er cycle'!$A$7:$D$100,2,FALSE)</f>
        <v>#N/A</v>
      </c>
      <c r="E45" s="33" t="e">
        <f>VLOOKUP($C45,'Équipes 1er cycle'!$A$7:$D$108,3,FALSE)</f>
        <v>#N/A</v>
      </c>
      <c r="F45" s="33" t="e">
        <f>VLOOKUP($C45,'Équipes 1er cycle'!$A$7:$D$100,4,FALSE)</f>
        <v>#N/A</v>
      </c>
      <c r="G45" s="34">
        <f>LARGE('Pointage 1er cycle'!$M$9:$M$108,B45)</f>
        <v>0</v>
      </c>
      <c r="H45" s="28"/>
    </row>
    <row r="46" spans="1:8" s="9" customFormat="1" ht="22.5" customHeight="1" x14ac:dyDescent="0.25">
      <c r="B46" s="32">
        <v>42</v>
      </c>
      <c r="C46" s="20">
        <f>VLOOKUP(G46,'Pointage 1er cycle'!$A$9:$M$108,2,FALSE)</f>
        <v>0</v>
      </c>
      <c r="D46" s="33" t="e">
        <f>VLOOKUP($C46,'Équipes 1er cycle'!$A$7:$D$100,2,FALSE)</f>
        <v>#N/A</v>
      </c>
      <c r="E46" s="33" t="e">
        <f>VLOOKUP($C46,'Équipes 1er cycle'!$A$7:$D$108,3,FALSE)</f>
        <v>#N/A</v>
      </c>
      <c r="F46" s="33" t="e">
        <f>VLOOKUP($C46,'Équipes 1er cycle'!$A$7:$D$100,4,FALSE)</f>
        <v>#N/A</v>
      </c>
      <c r="G46" s="34">
        <f>LARGE('Pointage 1er cycle'!$M$9:$M$108,B46)</f>
        <v>0</v>
      </c>
      <c r="H46" s="28"/>
    </row>
    <row r="47" spans="1:8" s="9" customFormat="1" ht="22.5" customHeight="1" x14ac:dyDescent="0.25">
      <c r="A47" s="35"/>
      <c r="B47" s="32">
        <v>43</v>
      </c>
      <c r="C47" s="20">
        <f>VLOOKUP(G47,'Pointage 1er cycle'!$A$9:$M$108,2,FALSE)</f>
        <v>0</v>
      </c>
      <c r="D47" s="33" t="e">
        <f>VLOOKUP($C47,'Équipes 1er cycle'!$A$7:$D$100,2,FALSE)</f>
        <v>#N/A</v>
      </c>
      <c r="E47" s="33" t="e">
        <f>VLOOKUP($C47,'Équipes 1er cycle'!$A$7:$D$108,3,FALSE)</f>
        <v>#N/A</v>
      </c>
      <c r="F47" s="33" t="e">
        <f>VLOOKUP($C47,'Équipes 1er cycle'!$A$7:$D$100,4,FALSE)</f>
        <v>#N/A</v>
      </c>
      <c r="G47" s="34">
        <f>LARGE('Pointage 1er cycle'!$M$9:$M$108,B47)</f>
        <v>0</v>
      </c>
      <c r="H47" s="35"/>
    </row>
    <row r="48" spans="1:8" s="9" customFormat="1" ht="22.5" customHeight="1" x14ac:dyDescent="0.25">
      <c r="A48" s="35"/>
      <c r="B48" s="32">
        <v>44</v>
      </c>
      <c r="C48" s="20">
        <f>VLOOKUP(G48,'Pointage 1er cycle'!$A$9:$M$108,2,FALSE)</f>
        <v>0</v>
      </c>
      <c r="D48" s="33" t="e">
        <f>VLOOKUP($C48,'Équipes 1er cycle'!$A$7:$D$100,2,FALSE)</f>
        <v>#N/A</v>
      </c>
      <c r="E48" s="33" t="e">
        <f>VLOOKUP($C48,'Équipes 1er cycle'!$A$7:$D$108,3,FALSE)</f>
        <v>#N/A</v>
      </c>
      <c r="F48" s="33" t="e">
        <f>VLOOKUP($C48,'Équipes 1er cycle'!$A$7:$D$100,4,FALSE)</f>
        <v>#N/A</v>
      </c>
      <c r="G48" s="34">
        <f>LARGE('Pointage 1er cycle'!$M$9:$M$108,B48)</f>
        <v>0</v>
      </c>
      <c r="H48" s="35"/>
    </row>
    <row r="49" spans="1:8" s="9" customFormat="1" ht="22.5" customHeight="1" x14ac:dyDescent="0.25">
      <c r="B49" s="32">
        <v>45</v>
      </c>
      <c r="C49" s="20">
        <f>VLOOKUP(G49,'Pointage 1er cycle'!$A$9:$M$108,2,FALSE)</f>
        <v>0</v>
      </c>
      <c r="D49" s="33" t="e">
        <f>VLOOKUP($C49,'Équipes 1er cycle'!$A$7:$D$100,2,FALSE)</f>
        <v>#N/A</v>
      </c>
      <c r="E49" s="33" t="e">
        <f>VLOOKUP($C49,'Équipes 1er cycle'!$A$7:$D$108,3,FALSE)</f>
        <v>#N/A</v>
      </c>
      <c r="F49" s="33" t="e">
        <f>VLOOKUP($C49,'Équipes 1er cycle'!$A$7:$D$100,4,FALSE)</f>
        <v>#N/A</v>
      </c>
      <c r="G49" s="34">
        <f>LARGE('Pointage 1er cycle'!$M$9:$M$108,B49)</f>
        <v>0</v>
      </c>
      <c r="H49" s="28"/>
    </row>
    <row r="50" spans="1:8" s="9" customFormat="1" ht="22.5" customHeight="1" x14ac:dyDescent="0.25">
      <c r="A50" s="35"/>
      <c r="B50" s="32">
        <v>46</v>
      </c>
      <c r="C50" s="20">
        <f>VLOOKUP(G50,'Pointage 1er cycle'!$A$9:$M$108,2,FALSE)</f>
        <v>0</v>
      </c>
      <c r="D50" s="33" t="e">
        <f>VLOOKUP($C50,'Équipes 1er cycle'!$A$7:$D$100,2,FALSE)</f>
        <v>#N/A</v>
      </c>
      <c r="E50" s="33" t="e">
        <f>VLOOKUP($C50,'Équipes 1er cycle'!$A$7:$D$108,3,FALSE)</f>
        <v>#N/A</v>
      </c>
      <c r="F50" s="33" t="e">
        <f>VLOOKUP($C50,'Équipes 1er cycle'!$A$7:$D$100,4,FALSE)</f>
        <v>#N/A</v>
      </c>
      <c r="G50" s="34">
        <f>LARGE('Pointage 1er cycle'!$M$9:$M$108,B50)</f>
        <v>0</v>
      </c>
      <c r="H50" s="28"/>
    </row>
    <row r="51" spans="1:8" s="9" customFormat="1" ht="22.5" customHeight="1" x14ac:dyDescent="0.25">
      <c r="A51" s="35"/>
      <c r="B51" s="32">
        <v>47</v>
      </c>
      <c r="C51" s="20">
        <f>VLOOKUP(G51,'Pointage 1er cycle'!$A$9:$M$108,2,FALSE)</f>
        <v>0</v>
      </c>
      <c r="D51" s="33" t="e">
        <f>VLOOKUP($C51,'Équipes 1er cycle'!$A$7:$D$100,2,FALSE)</f>
        <v>#N/A</v>
      </c>
      <c r="E51" s="33" t="e">
        <f>VLOOKUP($C51,'Équipes 1er cycle'!$A$7:$D$108,3,FALSE)</f>
        <v>#N/A</v>
      </c>
      <c r="F51" s="33" t="e">
        <f>VLOOKUP($C51,'Équipes 1er cycle'!$A$7:$D$100,4,FALSE)</f>
        <v>#N/A</v>
      </c>
      <c r="G51" s="34">
        <f>LARGE('Pointage 1er cycle'!$M$9:$M$108,B51)</f>
        <v>0</v>
      </c>
      <c r="H51" s="35"/>
    </row>
    <row r="52" spans="1:8" s="9" customFormat="1" ht="22.5" customHeight="1" x14ac:dyDescent="0.25">
      <c r="B52" s="32">
        <v>48</v>
      </c>
      <c r="C52" s="20">
        <f>VLOOKUP(G52,'Pointage 1er cycle'!$A$9:$M$108,2,FALSE)</f>
        <v>0</v>
      </c>
      <c r="D52" s="33" t="e">
        <f>VLOOKUP($C52,'Équipes 1er cycle'!$A$7:$D$100,2,FALSE)</f>
        <v>#N/A</v>
      </c>
      <c r="E52" s="33" t="e">
        <f>VLOOKUP($C52,'Équipes 1er cycle'!$A$7:$D$108,3,FALSE)</f>
        <v>#N/A</v>
      </c>
      <c r="F52" s="33" t="e">
        <f>VLOOKUP($C52,'Équipes 1er cycle'!$A$7:$D$100,4,FALSE)</f>
        <v>#N/A</v>
      </c>
      <c r="G52" s="34">
        <f>LARGE('Pointage 1er cycle'!$M$9:$M$108,B52)</f>
        <v>0</v>
      </c>
      <c r="H52" s="35"/>
    </row>
    <row r="53" spans="1:8" s="9" customFormat="1" ht="22.5" customHeight="1" x14ac:dyDescent="0.25">
      <c r="A53" s="35"/>
      <c r="B53" s="32">
        <v>49</v>
      </c>
      <c r="C53" s="20">
        <f>VLOOKUP(G53,'Pointage 1er cycle'!$A$9:$M$108,2,FALSE)</f>
        <v>0</v>
      </c>
      <c r="D53" s="33" t="e">
        <f>VLOOKUP($C53,'Équipes 1er cycle'!$A$7:$D$100,2,FALSE)</f>
        <v>#N/A</v>
      </c>
      <c r="E53" s="33" t="e">
        <f>VLOOKUP($C53,'Équipes 1er cycle'!$A$7:$D$108,3,FALSE)</f>
        <v>#N/A</v>
      </c>
      <c r="F53" s="33" t="e">
        <f>VLOOKUP($C53,'Équipes 1er cycle'!$A$7:$D$100,4,FALSE)</f>
        <v>#N/A</v>
      </c>
      <c r="G53" s="34">
        <f>LARGE('Pointage 1er cycle'!$M$9:$M$108,B53)</f>
        <v>0</v>
      </c>
      <c r="H53" s="28"/>
    </row>
    <row r="54" spans="1:8" s="9" customFormat="1" ht="22.5" customHeight="1" thickBot="1" x14ac:dyDescent="0.3">
      <c r="A54" s="35"/>
      <c r="B54" s="32">
        <v>50</v>
      </c>
      <c r="C54" s="20">
        <f>VLOOKUP(G54,'Pointage 1er cycle'!$A$9:$M$108,2,FALSE)</f>
        <v>0</v>
      </c>
      <c r="D54" s="38" t="e">
        <f>VLOOKUP($C54,'Équipes 1er cycle'!$A$7:$D$100,2,FALSE)</f>
        <v>#N/A</v>
      </c>
      <c r="E54" s="33" t="e">
        <f>VLOOKUP($C54,'Équipes 1er cycle'!$A$7:$D$108,3,FALSE)</f>
        <v>#N/A</v>
      </c>
      <c r="F54" s="38" t="e">
        <f>VLOOKUP($C54,'Équipes 1er cycle'!$A$7:$D$100,4,FALSE)</f>
        <v>#N/A</v>
      </c>
      <c r="G54" s="34">
        <f>LARGE('Pointage 1er cycle'!$M$9:$M$108,B54)</f>
        <v>0</v>
      </c>
      <c r="H54" s="28"/>
    </row>
    <row r="55" spans="1:8" ht="22.5" customHeight="1" x14ac:dyDescent="0.2">
      <c r="A55" s="9"/>
      <c r="B55" s="32">
        <v>51</v>
      </c>
      <c r="C55" s="20">
        <f>VLOOKUP(G55,'Pointage 1er cycle'!$A$9:$M$108,2,FALSE)</f>
        <v>0</v>
      </c>
      <c r="E55" s="33" t="e">
        <f>VLOOKUP($C55,'Équipes 1er cycle'!$A$7:$D$108,3,FALSE)</f>
        <v>#N/A</v>
      </c>
      <c r="G55" s="34">
        <f>LARGE('Pointage 1er cycle'!$M$9:$M$108,B55)</f>
        <v>0</v>
      </c>
      <c r="H55" s="35"/>
    </row>
    <row r="56" spans="1:8" ht="22.5" customHeight="1" x14ac:dyDescent="0.2">
      <c r="A56" s="35"/>
      <c r="B56" s="32">
        <v>52</v>
      </c>
      <c r="C56" s="20">
        <f>VLOOKUP(G56,'Pointage 1er cycle'!$A$9:$M$108,2,FALSE)</f>
        <v>0</v>
      </c>
      <c r="E56" s="33" t="e">
        <f>VLOOKUP($C56,'Équipes 1er cycle'!$A$7:$D$108,3,FALSE)</f>
        <v>#N/A</v>
      </c>
      <c r="G56" s="34">
        <f>LARGE('Pointage 1er cycle'!$M$9:$M$108,B56)</f>
        <v>0</v>
      </c>
      <c r="H56" s="35"/>
    </row>
    <row r="57" spans="1:8" ht="22.5" customHeight="1" x14ac:dyDescent="0.2">
      <c r="A57" s="35"/>
      <c r="B57" s="32">
        <v>53</v>
      </c>
      <c r="C57" s="20">
        <f>VLOOKUP(G57,'Pointage 1er cycle'!$A$9:$M$108,2,FALSE)</f>
        <v>0</v>
      </c>
      <c r="E57" s="33" t="e">
        <f>VLOOKUP($C57,'Équipes 1er cycle'!$A$7:$D$108,3,FALSE)</f>
        <v>#N/A</v>
      </c>
      <c r="G57" s="34">
        <f>LARGE('Pointage 1er cycle'!$M$9:$M$108,B57)</f>
        <v>0</v>
      </c>
      <c r="H57" s="28"/>
    </row>
    <row r="58" spans="1:8" ht="22.5" customHeight="1" x14ac:dyDescent="0.2">
      <c r="A58" s="9"/>
      <c r="B58" s="32">
        <v>54</v>
      </c>
      <c r="C58" s="20">
        <f>VLOOKUP(G58,'Pointage 1er cycle'!$A$9:$M$108,2,FALSE)</f>
        <v>0</v>
      </c>
      <c r="E58" s="33" t="e">
        <f>VLOOKUP($C58,'Équipes 1er cycle'!$A$7:$D$108,3,FALSE)</f>
        <v>#N/A</v>
      </c>
      <c r="G58" s="34">
        <f>LARGE('Pointage 1er cycle'!$M$9:$M$108,B58)</f>
        <v>0</v>
      </c>
      <c r="H58" s="28"/>
    </row>
    <row r="59" spans="1:8" ht="22.5" customHeight="1" x14ac:dyDescent="0.2">
      <c r="A59" s="35"/>
      <c r="B59" s="32">
        <v>55</v>
      </c>
      <c r="C59" s="20">
        <f>VLOOKUP(G59,'Pointage 1er cycle'!$A$9:$M$108,2,FALSE)</f>
        <v>0</v>
      </c>
      <c r="E59" s="33" t="e">
        <f>VLOOKUP($C59,'Équipes 1er cycle'!$A$7:$D$108,3,FALSE)</f>
        <v>#N/A</v>
      </c>
      <c r="G59" s="34">
        <f>LARGE('Pointage 1er cycle'!$M$9:$M$108,B59)</f>
        <v>0</v>
      </c>
      <c r="H59" s="35"/>
    </row>
    <row r="60" spans="1:8" ht="22.5" customHeight="1" x14ac:dyDescent="0.2">
      <c r="A60" s="35"/>
      <c r="B60" s="32">
        <v>56</v>
      </c>
      <c r="C60" s="20">
        <f>VLOOKUP(G60,'Pointage 1er cycle'!$A$9:$M$108,2,FALSE)</f>
        <v>0</v>
      </c>
      <c r="E60" s="33" t="e">
        <f>VLOOKUP($C60,'Équipes 1er cycle'!$A$7:$D$108,3,FALSE)</f>
        <v>#N/A</v>
      </c>
      <c r="G60" s="34">
        <f>LARGE('Pointage 1er cycle'!$M$9:$M$108,B60)</f>
        <v>0</v>
      </c>
      <c r="H60" s="35"/>
    </row>
    <row r="61" spans="1:8" ht="22.5" customHeight="1" x14ac:dyDescent="0.2">
      <c r="A61" s="9"/>
      <c r="B61" s="32">
        <v>57</v>
      </c>
      <c r="C61" s="20">
        <f>VLOOKUP(G61,'Pointage 1er cycle'!$A$9:$M$108,2,FALSE)</f>
        <v>0</v>
      </c>
      <c r="E61" s="33" t="e">
        <f>VLOOKUP($C61,'Équipes 1er cycle'!$A$7:$D$108,3,FALSE)</f>
        <v>#N/A</v>
      </c>
      <c r="G61" s="34">
        <f>LARGE('Pointage 1er cycle'!$M$9:$M$108,B61)</f>
        <v>0</v>
      </c>
      <c r="H61" s="28"/>
    </row>
    <row r="62" spans="1:8" ht="22.5" customHeight="1" x14ac:dyDescent="0.2">
      <c r="A62" s="35"/>
      <c r="B62" s="32">
        <v>58</v>
      </c>
      <c r="C62" s="20">
        <f>VLOOKUP(G62,'Pointage 1er cycle'!$A$9:$M$108,2,FALSE)</f>
        <v>0</v>
      </c>
      <c r="E62" s="33" t="e">
        <f>VLOOKUP($C62,'Équipes 1er cycle'!$A$7:$D$108,3,FALSE)</f>
        <v>#N/A</v>
      </c>
      <c r="G62" s="34">
        <f>LARGE('Pointage 1er cycle'!$M$9:$M$108,B62)</f>
        <v>0</v>
      </c>
      <c r="H62" s="28"/>
    </row>
    <row r="63" spans="1:8" ht="22.5" customHeight="1" x14ac:dyDescent="0.2">
      <c r="A63" s="35"/>
      <c r="B63" s="32">
        <v>59</v>
      </c>
      <c r="C63" s="20">
        <f>VLOOKUP(G63,'Pointage 1er cycle'!$A$9:$M$108,2,FALSE)</f>
        <v>0</v>
      </c>
      <c r="E63" s="33" t="e">
        <f>VLOOKUP($C63,'Équipes 1er cycle'!$A$7:$D$108,3,FALSE)</f>
        <v>#N/A</v>
      </c>
      <c r="G63" s="34">
        <f>LARGE('Pointage 1er cycle'!$M$9:$M$108,B63)</f>
        <v>0</v>
      </c>
      <c r="H63" s="35"/>
    </row>
    <row r="64" spans="1:8" ht="22.5" customHeight="1" x14ac:dyDescent="0.2">
      <c r="A64" s="9"/>
      <c r="B64" s="32">
        <v>60</v>
      </c>
      <c r="C64" s="20">
        <f>VLOOKUP(G64,'Pointage 1er cycle'!$A$9:$M$108,2,FALSE)</f>
        <v>0</v>
      </c>
      <c r="E64" s="33" t="e">
        <f>VLOOKUP($C64,'Équipes 1er cycle'!$A$7:$D$108,3,FALSE)</f>
        <v>#N/A</v>
      </c>
      <c r="G64" s="34">
        <f>LARGE('Pointage 1er cycle'!$M$9:$M$108,B64)</f>
        <v>0</v>
      </c>
      <c r="H64" s="35"/>
    </row>
    <row r="65" spans="1:8" ht="22.5" customHeight="1" x14ac:dyDescent="0.2">
      <c r="A65" s="35"/>
      <c r="B65" s="32">
        <v>61</v>
      </c>
      <c r="C65" s="20">
        <f>VLOOKUP(G65,'Pointage 1er cycle'!$A$9:$M$108,2,FALSE)</f>
        <v>0</v>
      </c>
      <c r="E65" s="33" t="e">
        <f>VLOOKUP($C65,'Équipes 1er cycle'!$A$7:$D$108,3,FALSE)</f>
        <v>#N/A</v>
      </c>
      <c r="G65" s="34">
        <f>LARGE('Pointage 1er cycle'!$M$9:$M$108,B65)</f>
        <v>0</v>
      </c>
      <c r="H65" s="28"/>
    </row>
    <row r="66" spans="1:8" ht="22.5" customHeight="1" x14ac:dyDescent="0.2">
      <c r="A66" s="35"/>
      <c r="B66" s="32">
        <v>62</v>
      </c>
      <c r="C66" s="20">
        <f>VLOOKUP(G66,'Pointage 1er cycle'!$A$9:$M$108,2,FALSE)</f>
        <v>0</v>
      </c>
      <c r="E66" s="33" t="e">
        <f>VLOOKUP($C66,'Équipes 1er cycle'!$A$7:$D$108,3,FALSE)</f>
        <v>#N/A</v>
      </c>
      <c r="G66" s="34">
        <f>LARGE('Pointage 1er cycle'!$M$9:$M$108,B66)</f>
        <v>0</v>
      </c>
      <c r="H66" s="28"/>
    </row>
    <row r="67" spans="1:8" ht="22.5" customHeight="1" x14ac:dyDescent="0.2">
      <c r="A67" s="9"/>
      <c r="B67" s="32">
        <v>63</v>
      </c>
      <c r="C67" s="20">
        <f>VLOOKUP(G67,'Pointage 1er cycle'!$A$9:$M$108,2,FALSE)</f>
        <v>0</v>
      </c>
      <c r="E67" s="33" t="e">
        <f>VLOOKUP($C67,'Équipes 1er cycle'!$A$7:$D$108,3,FALSE)</f>
        <v>#N/A</v>
      </c>
      <c r="G67" s="34">
        <f>LARGE('Pointage 1er cycle'!$M$9:$M$108,B67)</f>
        <v>0</v>
      </c>
      <c r="H67" s="35"/>
    </row>
    <row r="68" spans="1:8" ht="22.5" customHeight="1" x14ac:dyDescent="0.2">
      <c r="A68" s="35"/>
      <c r="B68" s="32">
        <v>64</v>
      </c>
      <c r="C68" s="20">
        <f>VLOOKUP(G68,'Pointage 1er cycle'!$A$9:$M$108,2,FALSE)</f>
        <v>0</v>
      </c>
      <c r="E68" s="33" t="e">
        <f>VLOOKUP($C68,'Équipes 1er cycle'!$A$7:$D$108,3,FALSE)</f>
        <v>#N/A</v>
      </c>
      <c r="G68" s="34">
        <f>LARGE('Pointage 1er cycle'!$M$9:$M$108,B68)</f>
        <v>0</v>
      </c>
      <c r="H68" s="35"/>
    </row>
    <row r="69" spans="1:8" ht="22.5" customHeight="1" x14ac:dyDescent="0.2">
      <c r="A69" s="35"/>
      <c r="B69" s="32">
        <v>65</v>
      </c>
      <c r="C69" s="20">
        <f>VLOOKUP(G69,'Pointage 1er cycle'!$A$9:$M$108,2,FALSE)</f>
        <v>0</v>
      </c>
      <c r="E69" s="33" t="e">
        <f>VLOOKUP($C69,'Équipes 1er cycle'!$A$7:$D$108,3,FALSE)</f>
        <v>#N/A</v>
      </c>
      <c r="G69" s="34">
        <f>LARGE('Pointage 1er cycle'!$M$9:$M$108,B69)</f>
        <v>0</v>
      </c>
      <c r="H69" s="28"/>
    </row>
    <row r="70" spans="1:8" ht="22.5" customHeight="1" x14ac:dyDescent="0.2">
      <c r="A70" s="9"/>
      <c r="B70" s="32">
        <v>66</v>
      </c>
      <c r="C70" s="20">
        <f>VLOOKUP(G70,'Pointage 1er cycle'!$A$9:$M$108,2,FALSE)</f>
        <v>0</v>
      </c>
      <c r="E70" s="33" t="e">
        <f>VLOOKUP($C70,'Équipes 1er cycle'!$A$7:$D$108,3,FALSE)</f>
        <v>#N/A</v>
      </c>
      <c r="G70" s="34">
        <f>LARGE('Pointage 1er cycle'!$M$9:$M$108,B70)</f>
        <v>0</v>
      </c>
      <c r="H70" s="28"/>
    </row>
    <row r="71" spans="1:8" ht="22.5" customHeight="1" x14ac:dyDescent="0.2">
      <c r="A71" s="35"/>
      <c r="B71" s="32">
        <v>67</v>
      </c>
      <c r="C71" s="20">
        <f>VLOOKUP(G71,'Pointage 1er cycle'!$A$9:$M$108,2,FALSE)</f>
        <v>0</v>
      </c>
      <c r="E71" s="33" t="e">
        <f>VLOOKUP($C71,'Équipes 1er cycle'!$A$7:$D$108,3,FALSE)</f>
        <v>#N/A</v>
      </c>
      <c r="G71" s="34">
        <f>LARGE('Pointage 1er cycle'!$M$9:$M$108,B71)</f>
        <v>0</v>
      </c>
      <c r="H71" s="35"/>
    </row>
    <row r="72" spans="1:8" ht="22.5" customHeight="1" x14ac:dyDescent="0.2">
      <c r="A72" s="35"/>
      <c r="B72" s="32">
        <v>68</v>
      </c>
      <c r="C72" s="20">
        <f>VLOOKUP(G72,'Pointage 1er cycle'!$A$9:$M$108,2,FALSE)</f>
        <v>0</v>
      </c>
      <c r="E72" s="33" t="e">
        <f>VLOOKUP($C72,'Équipes 1er cycle'!$A$7:$D$108,3,FALSE)</f>
        <v>#N/A</v>
      </c>
      <c r="G72" s="34">
        <f>LARGE('Pointage 1er cycle'!$M$9:$M$108,B72)</f>
        <v>0</v>
      </c>
      <c r="H72" s="35"/>
    </row>
    <row r="73" spans="1:8" ht="22.5" customHeight="1" x14ac:dyDescent="0.2">
      <c r="A73" s="9"/>
      <c r="B73" s="32">
        <v>69</v>
      </c>
      <c r="C73" s="20">
        <f>VLOOKUP(G73,'Pointage 1er cycle'!$A$9:$M$108,2,FALSE)</f>
        <v>0</v>
      </c>
      <c r="E73" s="33" t="e">
        <f>VLOOKUP($C73,'Équipes 1er cycle'!$A$7:$D$108,3,FALSE)</f>
        <v>#N/A</v>
      </c>
      <c r="G73" s="34">
        <f>LARGE('Pointage 1er cycle'!$M$9:$M$108,B73)</f>
        <v>0</v>
      </c>
      <c r="H73" s="28"/>
    </row>
    <row r="74" spans="1:8" ht="22.5" customHeight="1" x14ac:dyDescent="0.2">
      <c r="A74" s="35"/>
      <c r="B74" s="32">
        <v>70</v>
      </c>
      <c r="C74" s="20">
        <f>VLOOKUP(G74,'Pointage 1er cycle'!$A$9:$M$108,2,FALSE)</f>
        <v>0</v>
      </c>
      <c r="E74" s="33" t="e">
        <f>VLOOKUP($C74,'Équipes 1er cycle'!$A$7:$D$108,3,FALSE)</f>
        <v>#N/A</v>
      </c>
      <c r="G74" s="34">
        <f>LARGE('Pointage 1er cycle'!$M$9:$M$108,B74)</f>
        <v>0</v>
      </c>
      <c r="H74" s="28"/>
    </row>
    <row r="75" spans="1:8" ht="22.5" customHeight="1" x14ac:dyDescent="0.2">
      <c r="A75" s="35"/>
      <c r="B75" s="32">
        <v>71</v>
      </c>
      <c r="C75" s="20">
        <f>VLOOKUP(G75,'Pointage 1er cycle'!$A$9:$M$108,2,FALSE)</f>
        <v>0</v>
      </c>
      <c r="E75" s="33" t="e">
        <f>VLOOKUP($C75,'Équipes 1er cycle'!$A$7:$D$108,3,FALSE)</f>
        <v>#N/A</v>
      </c>
      <c r="G75" s="34">
        <f>LARGE('Pointage 1er cycle'!$M$9:$M$108,B75)</f>
        <v>0</v>
      </c>
      <c r="H75" s="35"/>
    </row>
    <row r="76" spans="1:8" ht="22.5" customHeight="1" x14ac:dyDescent="0.2">
      <c r="A76" s="9"/>
      <c r="B76" s="32">
        <v>72</v>
      </c>
      <c r="C76" s="20">
        <f>VLOOKUP(G76,'Pointage 1er cycle'!$A$9:$M$108,2,FALSE)</f>
        <v>0</v>
      </c>
      <c r="E76" s="33" t="e">
        <f>VLOOKUP($C76,'Équipes 1er cycle'!$A$7:$D$108,3,FALSE)</f>
        <v>#N/A</v>
      </c>
      <c r="G76" s="34">
        <f>LARGE('Pointage 1er cycle'!$M$9:$M$108,B76)</f>
        <v>0</v>
      </c>
      <c r="H76" s="35"/>
    </row>
    <row r="77" spans="1:8" ht="22.5" customHeight="1" x14ac:dyDescent="0.2">
      <c r="A77" s="35"/>
      <c r="B77" s="32">
        <v>73</v>
      </c>
      <c r="C77" s="20">
        <f>VLOOKUP(G77,'Pointage 1er cycle'!$A$9:$M$108,2,FALSE)</f>
        <v>0</v>
      </c>
      <c r="E77" s="33" t="e">
        <f>VLOOKUP($C77,'Équipes 1er cycle'!$A$7:$D$108,3,FALSE)</f>
        <v>#N/A</v>
      </c>
      <c r="G77" s="34">
        <f>LARGE('Pointage 1er cycle'!$M$9:$M$108,B77)</f>
        <v>0</v>
      </c>
      <c r="H77" s="28"/>
    </row>
    <row r="78" spans="1:8" ht="22.5" customHeight="1" x14ac:dyDescent="0.2">
      <c r="A78" s="35"/>
      <c r="B78" s="32">
        <v>74</v>
      </c>
      <c r="C78" s="20">
        <f>VLOOKUP(G78,'Pointage 1er cycle'!$A$9:$M$108,2,FALSE)</f>
        <v>0</v>
      </c>
      <c r="E78" s="33" t="e">
        <f>VLOOKUP($C78,'Équipes 1er cycle'!$A$7:$D$108,3,FALSE)</f>
        <v>#N/A</v>
      </c>
      <c r="G78" s="34">
        <f>LARGE('Pointage 1er cycle'!$M$9:$M$108,B78)</f>
        <v>0</v>
      </c>
      <c r="H78" s="28"/>
    </row>
    <row r="79" spans="1:8" ht="22.5" customHeight="1" x14ac:dyDescent="0.2">
      <c r="A79" s="9"/>
      <c r="B79" s="32">
        <v>75</v>
      </c>
      <c r="C79" s="20">
        <f>VLOOKUP(G79,'Pointage 1er cycle'!$A$9:$M$108,2,FALSE)</f>
        <v>0</v>
      </c>
      <c r="E79" s="33" t="e">
        <f>VLOOKUP($C79,'Équipes 1er cycle'!$A$7:$D$108,3,FALSE)</f>
        <v>#N/A</v>
      </c>
      <c r="G79" s="34">
        <f>LARGE('Pointage 1er cycle'!$M$9:$M$108,B79)</f>
        <v>0</v>
      </c>
      <c r="H79" s="35"/>
    </row>
    <row r="80" spans="1:8" ht="22.5" customHeight="1" x14ac:dyDescent="0.2">
      <c r="A80" s="35"/>
      <c r="B80" s="32">
        <v>76</v>
      </c>
      <c r="C80" s="20">
        <f>VLOOKUP(G80,'Pointage 1er cycle'!$A$9:$M$108,2,FALSE)</f>
        <v>0</v>
      </c>
      <c r="E80" s="33" t="e">
        <f>VLOOKUP($C80,'Équipes 1er cycle'!$A$7:$D$108,3,FALSE)</f>
        <v>#N/A</v>
      </c>
      <c r="G80" s="34">
        <f>LARGE('Pointage 1er cycle'!$M$9:$M$108,B80)</f>
        <v>0</v>
      </c>
      <c r="H80" s="35"/>
    </row>
    <row r="81" spans="1:8" ht="22.5" customHeight="1" x14ac:dyDescent="0.2">
      <c r="A81" s="35"/>
      <c r="B81" s="32">
        <v>77</v>
      </c>
      <c r="C81" s="20">
        <f>VLOOKUP(G81,'Pointage 1er cycle'!$A$9:$M$108,2,FALSE)</f>
        <v>0</v>
      </c>
      <c r="E81" s="33" t="e">
        <f>VLOOKUP($C81,'Équipes 1er cycle'!$A$7:$D$108,3,FALSE)</f>
        <v>#N/A</v>
      </c>
      <c r="G81" s="34">
        <f>LARGE('Pointage 1er cycle'!$M$9:$M$108,B81)</f>
        <v>0</v>
      </c>
      <c r="H81" s="28"/>
    </row>
    <row r="82" spans="1:8" ht="22.5" customHeight="1" x14ac:dyDescent="0.2">
      <c r="A82" s="9"/>
      <c r="B82" s="32">
        <v>78</v>
      </c>
      <c r="C82" s="20">
        <f>VLOOKUP(G82,'Pointage 1er cycle'!$A$9:$M$108,2,FALSE)</f>
        <v>0</v>
      </c>
      <c r="E82" s="33" t="e">
        <f>VLOOKUP($C82,'Équipes 1er cycle'!$A$7:$D$108,3,FALSE)</f>
        <v>#N/A</v>
      </c>
      <c r="G82" s="34">
        <f>LARGE('Pointage 1er cycle'!$M$9:$M$108,B82)</f>
        <v>0</v>
      </c>
      <c r="H82" s="28"/>
    </row>
    <row r="83" spans="1:8" ht="22.5" customHeight="1" x14ac:dyDescent="0.2">
      <c r="A83" s="35"/>
      <c r="B83" s="32">
        <v>79</v>
      </c>
      <c r="C83" s="20">
        <f>VLOOKUP(G83,'Pointage 1er cycle'!$A$9:$M$108,2,FALSE)</f>
        <v>0</v>
      </c>
      <c r="E83" s="33" t="e">
        <f>VLOOKUP($C83,'Équipes 1er cycle'!$A$7:$D$108,3,FALSE)</f>
        <v>#N/A</v>
      </c>
      <c r="G83" s="34">
        <f>LARGE('Pointage 1er cycle'!$M$9:$M$108,B83)</f>
        <v>0</v>
      </c>
      <c r="H83" s="35"/>
    </row>
    <row r="84" spans="1:8" ht="22.5" customHeight="1" x14ac:dyDescent="0.2">
      <c r="A84" s="35"/>
      <c r="B84" s="32">
        <v>80</v>
      </c>
      <c r="C84" s="20">
        <f>VLOOKUP(G84,'Pointage 1er cycle'!$A$9:$M$108,2,FALSE)</f>
        <v>0</v>
      </c>
      <c r="E84" s="33" t="e">
        <f>VLOOKUP($C84,'Équipes 1er cycle'!$A$7:$D$108,3,FALSE)</f>
        <v>#N/A</v>
      </c>
      <c r="G84" s="34">
        <f>LARGE('Pointage 1er cycle'!$M$9:$M$108,B84)</f>
        <v>0</v>
      </c>
      <c r="H84" s="35"/>
    </row>
    <row r="85" spans="1:8" ht="22.5" customHeight="1" x14ac:dyDescent="0.2">
      <c r="A85" s="9"/>
      <c r="B85" s="32">
        <v>81</v>
      </c>
      <c r="C85" s="20">
        <f>VLOOKUP(G85,'Pointage 1er cycle'!$A$9:$M$108,2,FALSE)</f>
        <v>0</v>
      </c>
      <c r="E85" s="33" t="e">
        <f>VLOOKUP($C85,'Équipes 1er cycle'!$A$7:$D$108,3,FALSE)</f>
        <v>#N/A</v>
      </c>
      <c r="G85" s="34">
        <f>LARGE('Pointage 1er cycle'!$M$9:$M$108,B85)</f>
        <v>0</v>
      </c>
      <c r="H85" s="28"/>
    </row>
    <row r="86" spans="1:8" ht="22.5" customHeight="1" x14ac:dyDescent="0.2">
      <c r="A86" s="35"/>
      <c r="B86" s="32">
        <v>82</v>
      </c>
      <c r="C86" s="20">
        <f>VLOOKUP(G86,'Pointage 1er cycle'!$A$9:$M$108,2,FALSE)</f>
        <v>0</v>
      </c>
      <c r="E86" s="33" t="e">
        <f>VLOOKUP($C86,'Équipes 1er cycle'!$A$7:$D$108,3,FALSE)</f>
        <v>#N/A</v>
      </c>
      <c r="G86" s="34">
        <f>LARGE('Pointage 1er cycle'!$M$9:$M$108,B86)</f>
        <v>0</v>
      </c>
      <c r="H86" s="28"/>
    </row>
    <row r="87" spans="1:8" ht="22.5" customHeight="1" x14ac:dyDescent="0.2">
      <c r="A87" s="35"/>
      <c r="B87" s="32">
        <v>83</v>
      </c>
      <c r="C87" s="20">
        <f>VLOOKUP(G87,'Pointage 1er cycle'!$A$9:$M$108,2,FALSE)</f>
        <v>0</v>
      </c>
      <c r="E87" s="33" t="e">
        <f>VLOOKUP($C87,'Équipes 1er cycle'!$A$7:$D$108,3,FALSE)</f>
        <v>#N/A</v>
      </c>
      <c r="G87" s="34">
        <f>LARGE('Pointage 1er cycle'!$M$9:$M$108,B87)</f>
        <v>0</v>
      </c>
      <c r="H87" s="35"/>
    </row>
    <row r="88" spans="1:8" ht="22.5" customHeight="1" x14ac:dyDescent="0.2">
      <c r="A88" s="9"/>
      <c r="B88" s="32">
        <v>84</v>
      </c>
      <c r="C88" s="20">
        <f>VLOOKUP(G88,'Pointage 1er cycle'!$A$9:$M$108,2,FALSE)</f>
        <v>0</v>
      </c>
      <c r="E88" s="33" t="e">
        <f>VLOOKUP($C88,'Équipes 1er cycle'!$A$7:$D$108,3,FALSE)</f>
        <v>#N/A</v>
      </c>
      <c r="G88" s="34">
        <f>LARGE('Pointage 1er cycle'!$M$9:$M$108,B88)</f>
        <v>0</v>
      </c>
      <c r="H88" s="35"/>
    </row>
    <row r="89" spans="1:8" ht="22.5" customHeight="1" x14ac:dyDescent="0.2">
      <c r="A89" s="35"/>
      <c r="B89" s="32">
        <v>85</v>
      </c>
      <c r="C89" s="20">
        <f>VLOOKUP(G89,'Pointage 1er cycle'!$A$9:$M$108,2,FALSE)</f>
        <v>0</v>
      </c>
      <c r="E89" s="33" t="e">
        <f>VLOOKUP($C89,'Équipes 1er cycle'!$A$7:$D$108,3,FALSE)</f>
        <v>#N/A</v>
      </c>
      <c r="G89" s="34">
        <f>LARGE('Pointage 1er cycle'!$M$9:$M$108,B89)</f>
        <v>0</v>
      </c>
      <c r="H89" s="28"/>
    </row>
    <row r="90" spans="1:8" ht="22.5" customHeight="1" x14ac:dyDescent="0.2">
      <c r="A90" s="35"/>
      <c r="B90" s="32">
        <v>86</v>
      </c>
      <c r="C90" s="20">
        <f>VLOOKUP(G90,'Pointage 1er cycle'!$A$9:$M$108,2,FALSE)</f>
        <v>0</v>
      </c>
      <c r="E90" s="33" t="e">
        <f>VLOOKUP($C90,'Équipes 1er cycle'!$A$7:$D$108,3,FALSE)</f>
        <v>#N/A</v>
      </c>
      <c r="G90" s="34">
        <f>LARGE('Pointage 1er cycle'!$M$9:$M$108,B90)</f>
        <v>0</v>
      </c>
      <c r="H90" s="28"/>
    </row>
    <row r="91" spans="1:8" ht="22.5" customHeight="1" x14ac:dyDescent="0.2">
      <c r="A91" s="9"/>
      <c r="B91" s="32">
        <v>87</v>
      </c>
      <c r="C91" s="20">
        <f>VLOOKUP(G91,'Pointage 1er cycle'!$A$9:$M$108,2,FALSE)</f>
        <v>0</v>
      </c>
      <c r="E91" s="33" t="e">
        <f>VLOOKUP($C91,'Équipes 1er cycle'!$A$7:$D$108,3,FALSE)</f>
        <v>#N/A</v>
      </c>
      <c r="G91" s="34">
        <f>LARGE('Pointage 1er cycle'!$M$9:$M$108,B91)</f>
        <v>0</v>
      </c>
      <c r="H91" s="35"/>
    </row>
    <row r="92" spans="1:8" ht="22.5" customHeight="1" x14ac:dyDescent="0.2">
      <c r="A92" s="35"/>
      <c r="B92" s="32">
        <v>88</v>
      </c>
      <c r="C92" s="20">
        <f>VLOOKUP(G92,'Pointage 1er cycle'!$A$9:$M$108,2,FALSE)</f>
        <v>0</v>
      </c>
      <c r="E92" s="33" t="e">
        <f>VLOOKUP($C92,'Équipes 1er cycle'!$A$7:$D$108,3,FALSE)</f>
        <v>#N/A</v>
      </c>
      <c r="G92" s="34">
        <f>LARGE('Pointage 1er cycle'!$M$9:$M$108,B92)</f>
        <v>0</v>
      </c>
      <c r="H92" s="35"/>
    </row>
    <row r="93" spans="1:8" ht="22.5" customHeight="1" x14ac:dyDescent="0.2">
      <c r="A93" s="35"/>
      <c r="B93" s="32">
        <v>89</v>
      </c>
      <c r="C93" s="20">
        <f>VLOOKUP(G93,'Pointage 1er cycle'!$A$9:$M$108,2,FALSE)</f>
        <v>0</v>
      </c>
      <c r="E93" s="33" t="e">
        <f>VLOOKUP($C93,'Équipes 1er cycle'!$A$7:$D$108,3,FALSE)</f>
        <v>#N/A</v>
      </c>
      <c r="G93" s="34">
        <f>LARGE('Pointage 1er cycle'!$M$9:$M$108,B93)</f>
        <v>0</v>
      </c>
      <c r="H93" s="28"/>
    </row>
    <row r="94" spans="1:8" ht="22.5" customHeight="1" x14ac:dyDescent="0.2">
      <c r="A94" s="9"/>
      <c r="B94" s="32">
        <v>90</v>
      </c>
      <c r="C94" s="20">
        <f>VLOOKUP(G94,'Pointage 1er cycle'!$A$9:$M$108,2,FALSE)</f>
        <v>0</v>
      </c>
      <c r="E94" s="33" t="e">
        <f>VLOOKUP($C94,'Équipes 1er cycle'!$A$7:$D$108,3,FALSE)</f>
        <v>#N/A</v>
      </c>
      <c r="G94" s="34">
        <f>LARGE('Pointage 1er cycle'!$M$9:$M$108,B94)</f>
        <v>0</v>
      </c>
      <c r="H94" s="28"/>
    </row>
    <row r="95" spans="1:8" ht="22.5" customHeight="1" x14ac:dyDescent="0.2">
      <c r="A95" s="35"/>
      <c r="B95" s="32">
        <v>91</v>
      </c>
      <c r="C95" s="20">
        <f>VLOOKUP(G95,'Pointage 1er cycle'!$A$9:$M$108,2,FALSE)</f>
        <v>0</v>
      </c>
      <c r="E95" s="33" t="e">
        <f>VLOOKUP($C95,'Équipes 1er cycle'!$A$7:$D$108,3,FALSE)</f>
        <v>#N/A</v>
      </c>
      <c r="G95" s="34">
        <f>LARGE('Pointage 1er cycle'!$M$9:$M$108,B95)</f>
        <v>0</v>
      </c>
      <c r="H95" s="35"/>
    </row>
    <row r="96" spans="1:8" ht="22.5" customHeight="1" x14ac:dyDescent="0.2">
      <c r="A96" s="35"/>
      <c r="B96" s="32">
        <v>92</v>
      </c>
      <c r="C96" s="20">
        <f>VLOOKUP(G96,'Pointage 1er cycle'!$A$9:$M$108,2,FALSE)</f>
        <v>0</v>
      </c>
      <c r="E96" s="33" t="e">
        <f>VLOOKUP($C96,'Équipes 1er cycle'!$A$7:$D$108,3,FALSE)</f>
        <v>#N/A</v>
      </c>
      <c r="G96" s="34">
        <f>LARGE('Pointage 1er cycle'!$M$9:$M$108,B96)</f>
        <v>0</v>
      </c>
      <c r="H96" s="35"/>
    </row>
    <row r="97" spans="1:8" ht="22.5" customHeight="1" x14ac:dyDescent="0.2">
      <c r="A97" s="9"/>
      <c r="B97" s="32">
        <v>93</v>
      </c>
      <c r="C97" s="20">
        <f>VLOOKUP(G97,'Pointage 1er cycle'!$A$9:$M$108,2,FALSE)</f>
        <v>0</v>
      </c>
      <c r="E97" s="33" t="e">
        <f>VLOOKUP($C97,'Équipes 1er cycle'!$A$7:$D$108,3,FALSE)</f>
        <v>#N/A</v>
      </c>
      <c r="G97" s="34">
        <f>LARGE('Pointage 1er cycle'!$M$9:$M$108,B97)</f>
        <v>0</v>
      </c>
      <c r="H97" s="28"/>
    </row>
    <row r="98" spans="1:8" ht="22.5" customHeight="1" x14ac:dyDescent="0.2">
      <c r="A98" s="35"/>
      <c r="B98" s="32">
        <v>94</v>
      </c>
      <c r="C98" s="20">
        <f>VLOOKUP(G98,'Pointage 1er cycle'!$A$9:$M$108,2,FALSE)</f>
        <v>0</v>
      </c>
      <c r="E98" s="33" t="e">
        <f>VLOOKUP($C98,'Équipes 1er cycle'!$A$7:$D$108,3,FALSE)</f>
        <v>#N/A</v>
      </c>
      <c r="G98" s="34">
        <f>LARGE('Pointage 1er cycle'!$M$9:$M$108,B98)</f>
        <v>0</v>
      </c>
      <c r="H98" s="28"/>
    </row>
    <row r="99" spans="1:8" ht="22.5" customHeight="1" x14ac:dyDescent="0.2">
      <c r="A99" s="35"/>
      <c r="B99" s="32">
        <v>95</v>
      </c>
      <c r="C99" s="20">
        <f>VLOOKUP(G99,'Pointage 1er cycle'!$A$9:$M$108,2,FALSE)</f>
        <v>0</v>
      </c>
      <c r="E99" s="33" t="e">
        <f>VLOOKUP($C99,'Équipes 1er cycle'!$A$7:$D$108,3,FALSE)</f>
        <v>#N/A</v>
      </c>
      <c r="G99" s="34">
        <f>LARGE('Pointage 1er cycle'!$M$9:$M$108,B99)</f>
        <v>0</v>
      </c>
      <c r="H99" s="35"/>
    </row>
    <row r="100" spans="1:8" ht="22.5" customHeight="1" x14ac:dyDescent="0.2">
      <c r="A100" s="9"/>
      <c r="B100" s="32">
        <v>96</v>
      </c>
      <c r="C100" s="20">
        <f>VLOOKUP(G100,'Pointage 1er cycle'!$A$9:$M$108,2,FALSE)</f>
        <v>0</v>
      </c>
      <c r="E100" s="33" t="e">
        <f>VLOOKUP($C100,'Équipes 1er cycle'!$A$7:$D$108,3,FALSE)</f>
        <v>#N/A</v>
      </c>
      <c r="G100" s="34">
        <f>LARGE('Pointage 1er cycle'!$M$9:$M$108,B100)</f>
        <v>0</v>
      </c>
      <c r="H100" s="35"/>
    </row>
    <row r="101" spans="1:8" ht="22.5" customHeight="1" x14ac:dyDescent="0.2">
      <c r="A101" s="35"/>
      <c r="B101" s="32">
        <v>97</v>
      </c>
      <c r="C101" s="20">
        <f>VLOOKUP(G101,'Pointage 1er cycle'!$A$9:$M$108,2,FALSE)</f>
        <v>0</v>
      </c>
      <c r="E101" s="33" t="e">
        <f>VLOOKUP($C101,'Équipes 1er cycle'!$A$7:$D$108,3,FALSE)</f>
        <v>#N/A</v>
      </c>
      <c r="G101" s="34">
        <f>LARGE('Pointage 1er cycle'!$M$9:$M$108,B101)</f>
        <v>0</v>
      </c>
      <c r="H101" s="28"/>
    </row>
    <row r="102" spans="1:8" ht="22.5" customHeight="1" x14ac:dyDescent="0.2">
      <c r="A102" s="35"/>
      <c r="B102" s="32">
        <v>98</v>
      </c>
      <c r="C102" s="20">
        <f>VLOOKUP(G102,'Pointage 1er cycle'!$A$9:$M$108,2,FALSE)</f>
        <v>0</v>
      </c>
      <c r="E102" s="33" t="e">
        <f>VLOOKUP($C102,'Équipes 1er cycle'!$A$7:$D$108,3,FALSE)</f>
        <v>#N/A</v>
      </c>
      <c r="G102" s="34">
        <f>LARGE('Pointage 1er cycle'!$M$9:$M$108,B102)</f>
        <v>0</v>
      </c>
      <c r="H102" s="28"/>
    </row>
    <row r="103" spans="1:8" ht="22.5" customHeight="1" x14ac:dyDescent="0.2">
      <c r="A103" s="9"/>
      <c r="B103" s="32">
        <v>99</v>
      </c>
      <c r="C103" s="20">
        <f>VLOOKUP(G103,'Pointage 1er cycle'!$A$9:$M$108,2,FALSE)</f>
        <v>0</v>
      </c>
      <c r="E103" s="33" t="e">
        <f>VLOOKUP($C103,'Équipes 1er cycle'!$A$7:$D$108,3,FALSE)</f>
        <v>#N/A</v>
      </c>
      <c r="G103" s="34">
        <f>LARGE('Pointage 1er cycle'!$M$9:$M$108,B103)</f>
        <v>0</v>
      </c>
      <c r="H103" s="35"/>
    </row>
    <row r="104" spans="1:8" ht="22.5" customHeight="1" thickBot="1" x14ac:dyDescent="0.25">
      <c r="A104" s="35"/>
      <c r="B104" s="37">
        <v>100</v>
      </c>
      <c r="C104" s="44">
        <f>VLOOKUP(G104,'Pointage 1er cycle'!$A$9:$M$108,2,FALSE)</f>
        <v>0</v>
      </c>
      <c r="D104" s="45"/>
      <c r="E104" s="38" t="e">
        <f>VLOOKUP($C104,'Équipes 1er cycle'!$A$7:$D$108,3,FALSE)</f>
        <v>#N/A</v>
      </c>
      <c r="F104" s="45"/>
      <c r="G104" s="39">
        <f>LARGE('Pointage 1er cycle'!$M$9:$M$108,B104)</f>
        <v>0</v>
      </c>
      <c r="H104" s="35"/>
    </row>
  </sheetData>
  <sheetProtection algorithmName="SHA-512" hashValue="twmB4PyUJitUoQZYp+hy7sOq9Al++o98j1TLSOLTFvkf/pt12IP8fli0fHVs282vCA4cU42NJOpLsPMKorF96g==" saltValue="5LpFvphJCukOMzUY76ItAg==" spinCount="100000" sheet="1" objects="1" scenarios="1"/>
  <mergeCells count="2">
    <mergeCell ref="B1:G1"/>
    <mergeCell ref="B2:G2"/>
  </mergeCells>
  <conditionalFormatting sqref="C5:C104">
    <cfRule type="duplicateValues" dxfId="2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F106"/>
  <sheetViews>
    <sheetView workbookViewId="0">
      <selection activeCell="A7" sqref="A7"/>
    </sheetView>
  </sheetViews>
  <sheetFormatPr baseColWidth="10" defaultColWidth="11.42578125" defaultRowHeight="14.25" x14ac:dyDescent="0.25"/>
  <cols>
    <col min="1" max="1" width="11.7109375" style="1" customWidth="1"/>
    <col min="2" max="2" width="31.140625" style="1" customWidth="1"/>
    <col min="3" max="3" width="32.42578125" style="1" customWidth="1"/>
    <col min="4" max="4" width="44.5703125" style="1" customWidth="1"/>
    <col min="5" max="6" width="12.7109375" style="1" customWidth="1"/>
    <col min="7" max="16384" width="11.42578125" style="1"/>
  </cols>
  <sheetData>
    <row r="1" spans="1:6" ht="22.5" customHeight="1" x14ac:dyDescent="0.25">
      <c r="A1" s="84" t="s">
        <v>34</v>
      </c>
      <c r="B1" s="84"/>
      <c r="C1" s="84"/>
      <c r="D1" s="84"/>
      <c r="E1" s="84"/>
      <c r="F1" s="84"/>
    </row>
    <row r="2" spans="1:6" ht="22.5" customHeight="1" x14ac:dyDescent="0.25">
      <c r="A2" s="84" t="s">
        <v>26</v>
      </c>
      <c r="B2" s="84"/>
      <c r="C2" s="84"/>
      <c r="D2" s="84"/>
      <c r="E2" s="84"/>
      <c r="F2" s="84"/>
    </row>
    <row r="3" spans="1:6" ht="12" customHeight="1" x14ac:dyDescent="0.25">
      <c r="A3" s="15"/>
      <c r="B3" s="15"/>
      <c r="C3" s="15"/>
      <c r="D3" s="15"/>
      <c r="E3" s="15"/>
      <c r="F3" s="15"/>
    </row>
    <row r="4" spans="1:6" s="17" customFormat="1" ht="24.6" customHeight="1" x14ac:dyDescent="0.25">
      <c r="A4" s="101" t="s">
        <v>54</v>
      </c>
      <c r="B4" s="101" t="s">
        <v>55</v>
      </c>
      <c r="C4" s="101" t="s">
        <v>40</v>
      </c>
      <c r="D4" s="101" t="s">
        <v>12</v>
      </c>
      <c r="E4" s="101" t="s">
        <v>7</v>
      </c>
      <c r="F4" s="101"/>
    </row>
    <row r="5" spans="1:6" s="17" customFormat="1" ht="24.6" customHeight="1" x14ac:dyDescent="0.25">
      <c r="A5" s="102"/>
      <c r="B5" s="102"/>
      <c r="C5" s="102"/>
      <c r="D5" s="102"/>
      <c r="E5" s="49" t="s">
        <v>11</v>
      </c>
      <c r="F5" s="50" t="s">
        <v>8</v>
      </c>
    </row>
    <row r="6" spans="1:6" ht="24.6" customHeight="1" x14ac:dyDescent="0.25">
      <c r="A6" s="77">
        <v>1</v>
      </c>
      <c r="B6" s="78" t="s">
        <v>23</v>
      </c>
      <c r="C6" s="78" t="s">
        <v>33</v>
      </c>
      <c r="D6" s="78" t="s">
        <v>13</v>
      </c>
      <c r="E6" s="79">
        <v>75</v>
      </c>
      <c r="F6" s="80">
        <f>E6*15/100</f>
        <v>11.25</v>
      </c>
    </row>
    <row r="7" spans="1:6" ht="24.6" customHeight="1" x14ac:dyDescent="0.25">
      <c r="A7" s="11"/>
      <c r="B7" s="12"/>
      <c r="C7" s="12"/>
      <c r="D7" s="12"/>
      <c r="E7" s="10"/>
      <c r="F7" s="74">
        <f>ROUND(E7*15/100,2)</f>
        <v>0</v>
      </c>
    </row>
    <row r="8" spans="1:6" ht="24.6" customHeight="1" x14ac:dyDescent="0.25">
      <c r="A8" s="13"/>
      <c r="B8" s="6"/>
      <c r="C8" s="6"/>
      <c r="D8" s="6"/>
      <c r="E8" s="7"/>
      <c r="F8" s="75">
        <f t="shared" ref="F8:F71" si="0">ROUND(E8*15/100,2)</f>
        <v>0</v>
      </c>
    </row>
    <row r="9" spans="1:6" ht="24.6" customHeight="1" x14ac:dyDescent="0.25">
      <c r="A9" s="13"/>
      <c r="B9" s="6"/>
      <c r="C9" s="6"/>
      <c r="D9" s="6"/>
      <c r="E9" s="7"/>
      <c r="F9" s="75">
        <f t="shared" si="0"/>
        <v>0</v>
      </c>
    </row>
    <row r="10" spans="1:6" ht="24.6" customHeight="1" x14ac:dyDescent="0.25">
      <c r="A10" s="13"/>
      <c r="B10" s="6"/>
      <c r="C10" s="6"/>
      <c r="D10" s="6"/>
      <c r="E10" s="7"/>
      <c r="F10" s="75">
        <f t="shared" si="0"/>
        <v>0</v>
      </c>
    </row>
    <row r="11" spans="1:6" ht="24.6" customHeight="1" x14ac:dyDescent="0.25">
      <c r="A11" s="13"/>
      <c r="B11" s="6"/>
      <c r="C11" s="6"/>
      <c r="D11" s="6"/>
      <c r="E11" s="7"/>
      <c r="F11" s="75">
        <f t="shared" si="0"/>
        <v>0</v>
      </c>
    </row>
    <row r="12" spans="1:6" ht="24.6" customHeight="1" x14ac:dyDescent="0.25">
      <c r="A12" s="13"/>
      <c r="B12" s="6"/>
      <c r="C12" s="6"/>
      <c r="D12" s="6"/>
      <c r="E12" s="7"/>
      <c r="F12" s="75">
        <f t="shared" si="0"/>
        <v>0</v>
      </c>
    </row>
    <row r="13" spans="1:6" ht="24.6" customHeight="1" x14ac:dyDescent="0.25">
      <c r="A13" s="13"/>
      <c r="B13" s="6"/>
      <c r="C13" s="6"/>
      <c r="D13" s="6"/>
      <c r="E13" s="7"/>
      <c r="F13" s="75">
        <f t="shared" si="0"/>
        <v>0</v>
      </c>
    </row>
    <row r="14" spans="1:6" ht="24.6" customHeight="1" x14ac:dyDescent="0.25">
      <c r="A14" s="13"/>
      <c r="B14" s="6"/>
      <c r="C14" s="6"/>
      <c r="D14" s="6"/>
      <c r="E14" s="7"/>
      <c r="F14" s="75">
        <f t="shared" si="0"/>
        <v>0</v>
      </c>
    </row>
    <row r="15" spans="1:6" ht="24.6" customHeight="1" x14ac:dyDescent="0.25">
      <c r="A15" s="13"/>
      <c r="B15" s="6"/>
      <c r="C15" s="6"/>
      <c r="D15" s="6"/>
      <c r="E15" s="7"/>
      <c r="F15" s="75">
        <f t="shared" si="0"/>
        <v>0</v>
      </c>
    </row>
    <row r="16" spans="1:6" ht="24.6" customHeight="1" x14ac:dyDescent="0.25">
      <c r="A16" s="13"/>
      <c r="B16" s="6"/>
      <c r="C16" s="6"/>
      <c r="D16" s="6"/>
      <c r="E16" s="7"/>
      <c r="F16" s="75">
        <f t="shared" si="0"/>
        <v>0</v>
      </c>
    </row>
    <row r="17" spans="1:6" ht="24.6" customHeight="1" x14ac:dyDescent="0.25">
      <c r="A17" s="13"/>
      <c r="B17" s="6"/>
      <c r="C17" s="6"/>
      <c r="D17" s="6"/>
      <c r="E17" s="7"/>
      <c r="F17" s="75">
        <f t="shared" si="0"/>
        <v>0</v>
      </c>
    </row>
    <row r="18" spans="1:6" ht="24.6" customHeight="1" x14ac:dyDescent="0.25">
      <c r="A18" s="13"/>
      <c r="B18" s="6"/>
      <c r="C18" s="6"/>
      <c r="D18" s="6"/>
      <c r="E18" s="7"/>
      <c r="F18" s="75">
        <f t="shared" si="0"/>
        <v>0</v>
      </c>
    </row>
    <row r="19" spans="1:6" ht="24.6" customHeight="1" x14ac:dyDescent="0.25">
      <c r="A19" s="13"/>
      <c r="B19" s="6"/>
      <c r="C19" s="6"/>
      <c r="D19" s="6"/>
      <c r="E19" s="7"/>
      <c r="F19" s="75">
        <f t="shared" si="0"/>
        <v>0</v>
      </c>
    </row>
    <row r="20" spans="1:6" ht="24.6" customHeight="1" x14ac:dyDescent="0.25">
      <c r="A20" s="13"/>
      <c r="B20" s="6"/>
      <c r="C20" s="6"/>
      <c r="D20" s="6"/>
      <c r="E20" s="7"/>
      <c r="F20" s="75">
        <f t="shared" si="0"/>
        <v>0</v>
      </c>
    </row>
    <row r="21" spans="1:6" ht="24.6" customHeight="1" x14ac:dyDescent="0.25">
      <c r="A21" s="13"/>
      <c r="B21" s="6"/>
      <c r="C21" s="6"/>
      <c r="D21" s="6"/>
      <c r="E21" s="7"/>
      <c r="F21" s="75">
        <f t="shared" si="0"/>
        <v>0</v>
      </c>
    </row>
    <row r="22" spans="1:6" ht="24.6" customHeight="1" x14ac:dyDescent="0.25">
      <c r="A22" s="13"/>
      <c r="B22" s="6"/>
      <c r="C22" s="6"/>
      <c r="D22" s="6"/>
      <c r="E22" s="7"/>
      <c r="F22" s="75">
        <f t="shared" si="0"/>
        <v>0</v>
      </c>
    </row>
    <row r="23" spans="1:6" ht="24.6" customHeight="1" x14ac:dyDescent="0.25">
      <c r="A23" s="13"/>
      <c r="B23" s="6"/>
      <c r="C23" s="6"/>
      <c r="D23" s="6"/>
      <c r="E23" s="7"/>
      <c r="F23" s="75">
        <f t="shared" si="0"/>
        <v>0</v>
      </c>
    </row>
    <row r="24" spans="1:6" ht="24.6" customHeight="1" x14ac:dyDescent="0.25">
      <c r="A24" s="13"/>
      <c r="B24" s="6"/>
      <c r="C24" s="6"/>
      <c r="D24" s="6"/>
      <c r="E24" s="7"/>
      <c r="F24" s="75">
        <f t="shared" si="0"/>
        <v>0</v>
      </c>
    </row>
    <row r="25" spans="1:6" ht="24.6" customHeight="1" x14ac:dyDescent="0.25">
      <c r="A25" s="13"/>
      <c r="B25" s="6"/>
      <c r="C25" s="6"/>
      <c r="D25" s="6"/>
      <c r="E25" s="7"/>
      <c r="F25" s="75">
        <f t="shared" si="0"/>
        <v>0</v>
      </c>
    </row>
    <row r="26" spans="1:6" ht="24.6" customHeight="1" x14ac:dyDescent="0.25">
      <c r="A26" s="13"/>
      <c r="B26" s="6"/>
      <c r="C26" s="6"/>
      <c r="D26" s="6"/>
      <c r="E26" s="7"/>
      <c r="F26" s="75">
        <f t="shared" si="0"/>
        <v>0</v>
      </c>
    </row>
    <row r="27" spans="1:6" ht="24.6" customHeight="1" x14ac:dyDescent="0.25">
      <c r="A27" s="13"/>
      <c r="B27" s="6"/>
      <c r="C27" s="6"/>
      <c r="D27" s="6"/>
      <c r="E27" s="7"/>
      <c r="F27" s="75">
        <f t="shared" si="0"/>
        <v>0</v>
      </c>
    </row>
    <row r="28" spans="1:6" ht="24.6" customHeight="1" x14ac:dyDescent="0.25">
      <c r="A28" s="13"/>
      <c r="B28" s="6"/>
      <c r="C28" s="6"/>
      <c r="D28" s="6"/>
      <c r="E28" s="7"/>
      <c r="F28" s="75">
        <f t="shared" si="0"/>
        <v>0</v>
      </c>
    </row>
    <row r="29" spans="1:6" ht="24.6" customHeight="1" x14ac:dyDescent="0.25">
      <c r="A29" s="13"/>
      <c r="B29" s="6"/>
      <c r="C29" s="6"/>
      <c r="D29" s="6"/>
      <c r="E29" s="7"/>
      <c r="F29" s="75">
        <f t="shared" si="0"/>
        <v>0</v>
      </c>
    </row>
    <row r="30" spans="1:6" ht="24.6" customHeight="1" x14ac:dyDescent="0.25">
      <c r="A30" s="13"/>
      <c r="B30" s="6"/>
      <c r="C30" s="6"/>
      <c r="D30" s="6"/>
      <c r="E30" s="7"/>
      <c r="F30" s="75">
        <f t="shared" si="0"/>
        <v>0</v>
      </c>
    </row>
    <row r="31" spans="1:6" ht="24.6" customHeight="1" x14ac:dyDescent="0.25">
      <c r="A31" s="13"/>
      <c r="B31" s="6"/>
      <c r="C31" s="6"/>
      <c r="D31" s="6"/>
      <c r="E31" s="7"/>
      <c r="F31" s="75">
        <f t="shared" si="0"/>
        <v>0</v>
      </c>
    </row>
    <row r="32" spans="1:6" ht="24.6" customHeight="1" x14ac:dyDescent="0.25">
      <c r="A32" s="13"/>
      <c r="B32" s="6"/>
      <c r="C32" s="6"/>
      <c r="D32" s="6"/>
      <c r="E32" s="7"/>
      <c r="F32" s="75">
        <f t="shared" si="0"/>
        <v>0</v>
      </c>
    </row>
    <row r="33" spans="1:6" ht="24.6" customHeight="1" x14ac:dyDescent="0.25">
      <c r="A33" s="13"/>
      <c r="B33" s="6"/>
      <c r="C33" s="6"/>
      <c r="D33" s="6"/>
      <c r="E33" s="7"/>
      <c r="F33" s="75">
        <f t="shared" si="0"/>
        <v>0</v>
      </c>
    </row>
    <row r="34" spans="1:6" ht="24.6" customHeight="1" x14ac:dyDescent="0.25">
      <c r="A34" s="13"/>
      <c r="B34" s="6"/>
      <c r="C34" s="6"/>
      <c r="D34" s="6"/>
      <c r="E34" s="7"/>
      <c r="F34" s="75">
        <f t="shared" si="0"/>
        <v>0</v>
      </c>
    </row>
    <row r="35" spans="1:6" ht="24.6" customHeight="1" x14ac:dyDescent="0.25">
      <c r="A35" s="13"/>
      <c r="B35" s="6"/>
      <c r="C35" s="6"/>
      <c r="D35" s="6"/>
      <c r="E35" s="7"/>
      <c r="F35" s="75">
        <f t="shared" si="0"/>
        <v>0</v>
      </c>
    </row>
    <row r="36" spans="1:6" ht="24.6" customHeight="1" x14ac:dyDescent="0.25">
      <c r="A36" s="13"/>
      <c r="B36" s="6"/>
      <c r="C36" s="6"/>
      <c r="D36" s="6"/>
      <c r="E36" s="7"/>
      <c r="F36" s="75">
        <f t="shared" si="0"/>
        <v>0</v>
      </c>
    </row>
    <row r="37" spans="1:6" ht="24.6" customHeight="1" x14ac:dyDescent="0.25">
      <c r="A37" s="13"/>
      <c r="B37" s="6"/>
      <c r="C37" s="6"/>
      <c r="D37" s="6"/>
      <c r="E37" s="7"/>
      <c r="F37" s="75">
        <f t="shared" si="0"/>
        <v>0</v>
      </c>
    </row>
    <row r="38" spans="1:6" ht="24.6" customHeight="1" x14ac:dyDescent="0.25">
      <c r="A38" s="13"/>
      <c r="B38" s="6"/>
      <c r="C38" s="6"/>
      <c r="D38" s="6"/>
      <c r="E38" s="7"/>
      <c r="F38" s="75">
        <f t="shared" si="0"/>
        <v>0</v>
      </c>
    </row>
    <row r="39" spans="1:6" ht="24.6" customHeight="1" x14ac:dyDescent="0.25">
      <c r="A39" s="13"/>
      <c r="B39" s="6"/>
      <c r="C39" s="6"/>
      <c r="D39" s="6"/>
      <c r="E39" s="7"/>
      <c r="F39" s="75">
        <f t="shared" si="0"/>
        <v>0</v>
      </c>
    </row>
    <row r="40" spans="1:6" ht="24.6" customHeight="1" x14ac:dyDescent="0.25">
      <c r="A40" s="13"/>
      <c r="B40" s="6"/>
      <c r="C40" s="6"/>
      <c r="D40" s="6"/>
      <c r="E40" s="7"/>
      <c r="F40" s="75">
        <f t="shared" si="0"/>
        <v>0</v>
      </c>
    </row>
    <row r="41" spans="1:6" ht="24.6" customHeight="1" x14ac:dyDescent="0.25">
      <c r="A41" s="13"/>
      <c r="B41" s="6"/>
      <c r="C41" s="6"/>
      <c r="D41" s="6"/>
      <c r="E41" s="7"/>
      <c r="F41" s="75">
        <f t="shared" si="0"/>
        <v>0</v>
      </c>
    </row>
    <row r="42" spans="1:6" ht="24.6" customHeight="1" x14ac:dyDescent="0.25">
      <c r="A42" s="13"/>
      <c r="B42" s="6"/>
      <c r="C42" s="6"/>
      <c r="D42" s="6"/>
      <c r="E42" s="7"/>
      <c r="F42" s="75">
        <f t="shared" si="0"/>
        <v>0</v>
      </c>
    </row>
    <row r="43" spans="1:6" ht="24.6" customHeight="1" x14ac:dyDescent="0.25">
      <c r="A43" s="13"/>
      <c r="B43" s="6"/>
      <c r="C43" s="6"/>
      <c r="D43" s="6"/>
      <c r="E43" s="7"/>
      <c r="F43" s="75">
        <f t="shared" si="0"/>
        <v>0</v>
      </c>
    </row>
    <row r="44" spans="1:6" ht="24.6" customHeight="1" x14ac:dyDescent="0.25">
      <c r="A44" s="13"/>
      <c r="B44" s="6"/>
      <c r="C44" s="6"/>
      <c r="D44" s="6"/>
      <c r="E44" s="7"/>
      <c r="F44" s="75">
        <f t="shared" si="0"/>
        <v>0</v>
      </c>
    </row>
    <row r="45" spans="1:6" ht="24.6" customHeight="1" x14ac:dyDescent="0.25">
      <c r="A45" s="13"/>
      <c r="B45" s="6"/>
      <c r="C45" s="6"/>
      <c r="D45" s="6"/>
      <c r="E45" s="7"/>
      <c r="F45" s="75">
        <f t="shared" si="0"/>
        <v>0</v>
      </c>
    </row>
    <row r="46" spans="1:6" ht="24.6" customHeight="1" x14ac:dyDescent="0.25">
      <c r="A46" s="13"/>
      <c r="B46" s="6"/>
      <c r="C46" s="6"/>
      <c r="D46" s="6"/>
      <c r="E46" s="7"/>
      <c r="F46" s="75">
        <f t="shared" si="0"/>
        <v>0</v>
      </c>
    </row>
    <row r="47" spans="1:6" ht="24.6" customHeight="1" x14ac:dyDescent="0.25">
      <c r="A47" s="13"/>
      <c r="B47" s="6"/>
      <c r="C47" s="6"/>
      <c r="D47" s="6"/>
      <c r="E47" s="7"/>
      <c r="F47" s="75">
        <f t="shared" si="0"/>
        <v>0</v>
      </c>
    </row>
    <row r="48" spans="1:6" ht="24.6" customHeight="1" x14ac:dyDescent="0.25">
      <c r="A48" s="13"/>
      <c r="B48" s="6"/>
      <c r="C48" s="6"/>
      <c r="D48" s="6"/>
      <c r="E48" s="7"/>
      <c r="F48" s="75">
        <f t="shared" si="0"/>
        <v>0</v>
      </c>
    </row>
    <row r="49" spans="1:6" ht="24.6" customHeight="1" x14ac:dyDescent="0.25">
      <c r="A49" s="13"/>
      <c r="B49" s="6"/>
      <c r="C49" s="6"/>
      <c r="D49" s="6"/>
      <c r="E49" s="7"/>
      <c r="F49" s="75">
        <f t="shared" si="0"/>
        <v>0</v>
      </c>
    </row>
    <row r="50" spans="1:6" ht="24.6" customHeight="1" x14ac:dyDescent="0.25">
      <c r="A50" s="13"/>
      <c r="B50" s="6"/>
      <c r="C50" s="6"/>
      <c r="D50" s="6"/>
      <c r="E50" s="7"/>
      <c r="F50" s="75">
        <f t="shared" si="0"/>
        <v>0</v>
      </c>
    </row>
    <row r="51" spans="1:6" ht="24.6" customHeight="1" x14ac:dyDescent="0.25">
      <c r="A51" s="13"/>
      <c r="B51" s="6"/>
      <c r="C51" s="6"/>
      <c r="D51" s="6"/>
      <c r="E51" s="7"/>
      <c r="F51" s="75">
        <f t="shared" si="0"/>
        <v>0</v>
      </c>
    </row>
    <row r="52" spans="1:6" ht="24.6" customHeight="1" x14ac:dyDescent="0.25">
      <c r="A52" s="13"/>
      <c r="B52" s="6"/>
      <c r="C52" s="6"/>
      <c r="D52" s="6"/>
      <c r="E52" s="7"/>
      <c r="F52" s="75">
        <f t="shared" si="0"/>
        <v>0</v>
      </c>
    </row>
    <row r="53" spans="1:6" ht="24.6" customHeight="1" x14ac:dyDescent="0.25">
      <c r="A53" s="13"/>
      <c r="B53" s="6"/>
      <c r="C53" s="6"/>
      <c r="D53" s="6"/>
      <c r="E53" s="7"/>
      <c r="F53" s="75">
        <f t="shared" si="0"/>
        <v>0</v>
      </c>
    </row>
    <row r="54" spans="1:6" ht="24.6" customHeight="1" x14ac:dyDescent="0.25">
      <c r="A54" s="13"/>
      <c r="B54" s="6"/>
      <c r="C54" s="6"/>
      <c r="D54" s="6"/>
      <c r="E54" s="7"/>
      <c r="F54" s="75">
        <f t="shared" si="0"/>
        <v>0</v>
      </c>
    </row>
    <row r="55" spans="1:6" ht="24.6" customHeight="1" x14ac:dyDescent="0.25">
      <c r="A55" s="13"/>
      <c r="B55" s="6"/>
      <c r="C55" s="6"/>
      <c r="D55" s="6"/>
      <c r="E55" s="7"/>
      <c r="F55" s="75">
        <f t="shared" si="0"/>
        <v>0</v>
      </c>
    </row>
    <row r="56" spans="1:6" ht="24.6" customHeight="1" x14ac:dyDescent="0.25">
      <c r="A56" s="13"/>
      <c r="B56" s="6"/>
      <c r="C56" s="6"/>
      <c r="D56" s="6"/>
      <c r="E56" s="7"/>
      <c r="F56" s="75">
        <f t="shared" si="0"/>
        <v>0</v>
      </c>
    </row>
    <row r="57" spans="1:6" ht="24.6" customHeight="1" x14ac:dyDescent="0.25">
      <c r="A57" s="13"/>
      <c r="B57" s="6"/>
      <c r="C57" s="6"/>
      <c r="D57" s="6"/>
      <c r="E57" s="7"/>
      <c r="F57" s="75">
        <f t="shared" si="0"/>
        <v>0</v>
      </c>
    </row>
    <row r="58" spans="1:6" ht="24.6" customHeight="1" x14ac:dyDescent="0.25">
      <c r="A58" s="13"/>
      <c r="B58" s="6"/>
      <c r="C58" s="6"/>
      <c r="D58" s="6"/>
      <c r="E58" s="7"/>
      <c r="F58" s="75">
        <f t="shared" si="0"/>
        <v>0</v>
      </c>
    </row>
    <row r="59" spans="1:6" ht="24.6" customHeight="1" x14ac:dyDescent="0.25">
      <c r="A59" s="13"/>
      <c r="B59" s="6"/>
      <c r="C59" s="6"/>
      <c r="D59" s="6"/>
      <c r="E59" s="7"/>
      <c r="F59" s="75">
        <f t="shared" si="0"/>
        <v>0</v>
      </c>
    </row>
    <row r="60" spans="1:6" ht="24.6" customHeight="1" x14ac:dyDescent="0.25">
      <c r="A60" s="13"/>
      <c r="B60" s="6"/>
      <c r="C60" s="6"/>
      <c r="D60" s="6"/>
      <c r="E60" s="7"/>
      <c r="F60" s="75">
        <f t="shared" si="0"/>
        <v>0</v>
      </c>
    </row>
    <row r="61" spans="1:6" ht="24.6" customHeight="1" x14ac:dyDescent="0.25">
      <c r="A61" s="13"/>
      <c r="B61" s="6"/>
      <c r="C61" s="6"/>
      <c r="D61" s="6"/>
      <c r="E61" s="7"/>
      <c r="F61" s="75">
        <f t="shared" si="0"/>
        <v>0</v>
      </c>
    </row>
    <row r="62" spans="1:6" ht="24.6" customHeight="1" x14ac:dyDescent="0.25">
      <c r="A62" s="13"/>
      <c r="B62" s="6"/>
      <c r="C62" s="6"/>
      <c r="D62" s="6"/>
      <c r="E62" s="7"/>
      <c r="F62" s="75">
        <f t="shared" si="0"/>
        <v>0</v>
      </c>
    </row>
    <row r="63" spans="1:6" ht="24.6" customHeight="1" x14ac:dyDescent="0.25">
      <c r="A63" s="13"/>
      <c r="B63" s="6"/>
      <c r="C63" s="6"/>
      <c r="D63" s="6"/>
      <c r="E63" s="7"/>
      <c r="F63" s="75">
        <f t="shared" si="0"/>
        <v>0</v>
      </c>
    </row>
    <row r="64" spans="1:6" ht="24.6" customHeight="1" x14ac:dyDescent="0.25">
      <c r="A64" s="13"/>
      <c r="B64" s="6"/>
      <c r="C64" s="6"/>
      <c r="D64" s="6"/>
      <c r="E64" s="7"/>
      <c r="F64" s="75">
        <f t="shared" si="0"/>
        <v>0</v>
      </c>
    </row>
    <row r="65" spans="1:6" ht="24.6" customHeight="1" x14ac:dyDescent="0.25">
      <c r="A65" s="13"/>
      <c r="B65" s="6"/>
      <c r="C65" s="6"/>
      <c r="D65" s="6"/>
      <c r="E65" s="7"/>
      <c r="F65" s="75">
        <f t="shared" si="0"/>
        <v>0</v>
      </c>
    </row>
    <row r="66" spans="1:6" ht="24.6" customHeight="1" x14ac:dyDescent="0.25">
      <c r="A66" s="13"/>
      <c r="B66" s="6"/>
      <c r="C66" s="6"/>
      <c r="D66" s="6"/>
      <c r="E66" s="7"/>
      <c r="F66" s="75">
        <f t="shared" si="0"/>
        <v>0</v>
      </c>
    </row>
    <row r="67" spans="1:6" ht="24.6" customHeight="1" x14ac:dyDescent="0.25">
      <c r="A67" s="13"/>
      <c r="B67" s="6"/>
      <c r="C67" s="6"/>
      <c r="D67" s="6"/>
      <c r="E67" s="7"/>
      <c r="F67" s="75">
        <f t="shared" si="0"/>
        <v>0</v>
      </c>
    </row>
    <row r="68" spans="1:6" ht="24.6" customHeight="1" x14ac:dyDescent="0.25">
      <c r="A68" s="13"/>
      <c r="B68" s="6"/>
      <c r="C68" s="6"/>
      <c r="D68" s="6"/>
      <c r="E68" s="7"/>
      <c r="F68" s="75">
        <f t="shared" si="0"/>
        <v>0</v>
      </c>
    </row>
    <row r="69" spans="1:6" ht="24.6" customHeight="1" x14ac:dyDescent="0.25">
      <c r="A69" s="13"/>
      <c r="B69" s="6"/>
      <c r="C69" s="6"/>
      <c r="D69" s="6"/>
      <c r="E69" s="7"/>
      <c r="F69" s="75">
        <f t="shared" si="0"/>
        <v>0</v>
      </c>
    </row>
    <row r="70" spans="1:6" ht="24.6" customHeight="1" x14ac:dyDescent="0.25">
      <c r="A70" s="13"/>
      <c r="B70" s="6"/>
      <c r="C70" s="6"/>
      <c r="D70" s="6"/>
      <c r="E70" s="7"/>
      <c r="F70" s="75">
        <f t="shared" si="0"/>
        <v>0</v>
      </c>
    </row>
    <row r="71" spans="1:6" ht="24.6" customHeight="1" x14ac:dyDescent="0.25">
      <c r="A71" s="13"/>
      <c r="B71" s="6"/>
      <c r="C71" s="6"/>
      <c r="D71" s="6"/>
      <c r="E71" s="7"/>
      <c r="F71" s="75">
        <f t="shared" si="0"/>
        <v>0</v>
      </c>
    </row>
    <row r="72" spans="1:6" ht="24.6" customHeight="1" x14ac:dyDescent="0.25">
      <c r="A72" s="13"/>
      <c r="B72" s="6"/>
      <c r="C72" s="6"/>
      <c r="D72" s="6"/>
      <c r="E72" s="7"/>
      <c r="F72" s="75">
        <f t="shared" ref="F72:F106" si="1">ROUND(E72*15/100,2)</f>
        <v>0</v>
      </c>
    </row>
    <row r="73" spans="1:6" ht="24.6" customHeight="1" x14ac:dyDescent="0.25">
      <c r="A73" s="13"/>
      <c r="B73" s="6"/>
      <c r="C73" s="6"/>
      <c r="D73" s="6"/>
      <c r="E73" s="7"/>
      <c r="F73" s="75">
        <f t="shared" si="1"/>
        <v>0</v>
      </c>
    </row>
    <row r="74" spans="1:6" ht="24.6" customHeight="1" x14ac:dyDescent="0.25">
      <c r="A74" s="13"/>
      <c r="B74" s="6"/>
      <c r="C74" s="6"/>
      <c r="D74" s="6"/>
      <c r="E74" s="7"/>
      <c r="F74" s="75">
        <f t="shared" si="1"/>
        <v>0</v>
      </c>
    </row>
    <row r="75" spans="1:6" ht="24.6" customHeight="1" x14ac:dyDescent="0.25">
      <c r="A75" s="13"/>
      <c r="B75" s="6"/>
      <c r="C75" s="6"/>
      <c r="D75" s="6"/>
      <c r="E75" s="7"/>
      <c r="F75" s="75">
        <f t="shared" si="1"/>
        <v>0</v>
      </c>
    </row>
    <row r="76" spans="1:6" ht="24.6" customHeight="1" x14ac:dyDescent="0.25">
      <c r="A76" s="13"/>
      <c r="B76" s="6"/>
      <c r="C76" s="6"/>
      <c r="D76" s="6"/>
      <c r="E76" s="7"/>
      <c r="F76" s="75">
        <f t="shared" si="1"/>
        <v>0</v>
      </c>
    </row>
    <row r="77" spans="1:6" ht="24.6" customHeight="1" x14ac:dyDescent="0.25">
      <c r="A77" s="13"/>
      <c r="B77" s="6"/>
      <c r="C77" s="6"/>
      <c r="D77" s="6"/>
      <c r="E77" s="7"/>
      <c r="F77" s="75">
        <f t="shared" si="1"/>
        <v>0</v>
      </c>
    </row>
    <row r="78" spans="1:6" ht="24.6" customHeight="1" x14ac:dyDescent="0.25">
      <c r="A78" s="13"/>
      <c r="B78" s="6"/>
      <c r="C78" s="6"/>
      <c r="D78" s="6"/>
      <c r="E78" s="7"/>
      <c r="F78" s="75">
        <f t="shared" si="1"/>
        <v>0</v>
      </c>
    </row>
    <row r="79" spans="1:6" ht="24.6" customHeight="1" x14ac:dyDescent="0.25">
      <c r="A79" s="13"/>
      <c r="B79" s="6"/>
      <c r="C79" s="6"/>
      <c r="D79" s="6"/>
      <c r="E79" s="7"/>
      <c r="F79" s="75">
        <f t="shared" si="1"/>
        <v>0</v>
      </c>
    </row>
    <row r="80" spans="1:6" ht="24.6" customHeight="1" x14ac:dyDescent="0.25">
      <c r="A80" s="13"/>
      <c r="B80" s="6"/>
      <c r="C80" s="6"/>
      <c r="D80" s="6"/>
      <c r="E80" s="7"/>
      <c r="F80" s="75">
        <f t="shared" si="1"/>
        <v>0</v>
      </c>
    </row>
    <row r="81" spans="1:6" ht="24.6" customHeight="1" x14ac:dyDescent="0.25">
      <c r="A81" s="13"/>
      <c r="B81" s="6"/>
      <c r="C81" s="6"/>
      <c r="D81" s="6"/>
      <c r="E81" s="7"/>
      <c r="F81" s="75">
        <f t="shared" si="1"/>
        <v>0</v>
      </c>
    </row>
    <row r="82" spans="1:6" ht="24.6" customHeight="1" x14ac:dyDescent="0.25">
      <c r="A82" s="13"/>
      <c r="B82" s="6"/>
      <c r="C82" s="6"/>
      <c r="D82" s="6"/>
      <c r="E82" s="7"/>
      <c r="F82" s="75">
        <f t="shared" si="1"/>
        <v>0</v>
      </c>
    </row>
    <row r="83" spans="1:6" ht="24.6" customHeight="1" x14ac:dyDescent="0.25">
      <c r="A83" s="13"/>
      <c r="B83" s="6"/>
      <c r="C83" s="6"/>
      <c r="D83" s="6"/>
      <c r="E83" s="7"/>
      <c r="F83" s="75">
        <f t="shared" si="1"/>
        <v>0</v>
      </c>
    </row>
    <row r="84" spans="1:6" ht="24.6" customHeight="1" x14ac:dyDescent="0.25">
      <c r="A84" s="13"/>
      <c r="B84" s="6"/>
      <c r="C84" s="6"/>
      <c r="D84" s="6"/>
      <c r="E84" s="7"/>
      <c r="F84" s="75">
        <f t="shared" si="1"/>
        <v>0</v>
      </c>
    </row>
    <row r="85" spans="1:6" ht="24.6" customHeight="1" x14ac:dyDescent="0.25">
      <c r="A85" s="13"/>
      <c r="B85" s="6"/>
      <c r="C85" s="6"/>
      <c r="D85" s="6"/>
      <c r="E85" s="7"/>
      <c r="F85" s="75">
        <f t="shared" si="1"/>
        <v>0</v>
      </c>
    </row>
    <row r="86" spans="1:6" ht="24.6" customHeight="1" x14ac:dyDescent="0.25">
      <c r="A86" s="13"/>
      <c r="B86" s="6"/>
      <c r="C86" s="6"/>
      <c r="D86" s="6"/>
      <c r="E86" s="7"/>
      <c r="F86" s="75">
        <f t="shared" si="1"/>
        <v>0</v>
      </c>
    </row>
    <row r="87" spans="1:6" ht="24.6" customHeight="1" x14ac:dyDescent="0.25">
      <c r="A87" s="13"/>
      <c r="B87" s="6"/>
      <c r="C87" s="6"/>
      <c r="D87" s="6"/>
      <c r="E87" s="7"/>
      <c r="F87" s="75">
        <f t="shared" si="1"/>
        <v>0</v>
      </c>
    </row>
    <row r="88" spans="1:6" ht="24.6" customHeight="1" x14ac:dyDescent="0.25">
      <c r="A88" s="13"/>
      <c r="B88" s="6"/>
      <c r="C88" s="6"/>
      <c r="D88" s="6"/>
      <c r="E88" s="7"/>
      <c r="F88" s="75">
        <f t="shared" si="1"/>
        <v>0</v>
      </c>
    </row>
    <row r="89" spans="1:6" ht="24.6" customHeight="1" x14ac:dyDescent="0.25">
      <c r="A89" s="13"/>
      <c r="B89" s="6"/>
      <c r="C89" s="6"/>
      <c r="D89" s="6"/>
      <c r="E89" s="7"/>
      <c r="F89" s="75">
        <f t="shared" si="1"/>
        <v>0</v>
      </c>
    </row>
    <row r="90" spans="1:6" ht="24.6" customHeight="1" x14ac:dyDescent="0.25">
      <c r="A90" s="13"/>
      <c r="B90" s="6"/>
      <c r="C90" s="6"/>
      <c r="D90" s="6"/>
      <c r="E90" s="7"/>
      <c r="F90" s="75">
        <f t="shared" si="1"/>
        <v>0</v>
      </c>
    </row>
    <row r="91" spans="1:6" ht="24.6" customHeight="1" x14ac:dyDescent="0.25">
      <c r="A91" s="13"/>
      <c r="B91" s="6"/>
      <c r="C91" s="6"/>
      <c r="D91" s="6"/>
      <c r="E91" s="7"/>
      <c r="F91" s="75">
        <f t="shared" si="1"/>
        <v>0</v>
      </c>
    </row>
    <row r="92" spans="1:6" ht="24.6" customHeight="1" x14ac:dyDescent="0.25">
      <c r="A92" s="13"/>
      <c r="B92" s="6"/>
      <c r="C92" s="6"/>
      <c r="D92" s="6"/>
      <c r="E92" s="7"/>
      <c r="F92" s="75">
        <f t="shared" si="1"/>
        <v>0</v>
      </c>
    </row>
    <row r="93" spans="1:6" ht="24.6" customHeight="1" x14ac:dyDescent="0.25">
      <c r="A93" s="13"/>
      <c r="B93" s="6"/>
      <c r="C93" s="6"/>
      <c r="D93" s="6"/>
      <c r="E93" s="7"/>
      <c r="F93" s="75">
        <f t="shared" si="1"/>
        <v>0</v>
      </c>
    </row>
    <row r="94" spans="1:6" ht="24.6" customHeight="1" x14ac:dyDescent="0.25">
      <c r="A94" s="13"/>
      <c r="B94" s="6"/>
      <c r="C94" s="6"/>
      <c r="D94" s="6"/>
      <c r="E94" s="7"/>
      <c r="F94" s="75">
        <f t="shared" si="1"/>
        <v>0</v>
      </c>
    </row>
    <row r="95" spans="1:6" ht="24.6" customHeight="1" x14ac:dyDescent="0.25">
      <c r="A95" s="13"/>
      <c r="B95" s="6"/>
      <c r="C95" s="6"/>
      <c r="D95" s="6"/>
      <c r="E95" s="7"/>
      <c r="F95" s="75">
        <f t="shared" si="1"/>
        <v>0</v>
      </c>
    </row>
    <row r="96" spans="1:6" ht="24.6" customHeight="1" x14ac:dyDescent="0.25">
      <c r="A96" s="13"/>
      <c r="B96" s="6"/>
      <c r="C96" s="6"/>
      <c r="D96" s="6"/>
      <c r="E96" s="7"/>
      <c r="F96" s="75">
        <f t="shared" si="1"/>
        <v>0</v>
      </c>
    </row>
    <row r="97" spans="1:6" ht="24.6" customHeight="1" x14ac:dyDescent="0.25">
      <c r="A97" s="13"/>
      <c r="B97" s="6"/>
      <c r="C97" s="6"/>
      <c r="D97" s="6"/>
      <c r="E97" s="7"/>
      <c r="F97" s="75">
        <f t="shared" si="1"/>
        <v>0</v>
      </c>
    </row>
    <row r="98" spans="1:6" ht="24.6" customHeight="1" x14ac:dyDescent="0.25">
      <c r="A98" s="13"/>
      <c r="B98" s="6"/>
      <c r="C98" s="6"/>
      <c r="D98" s="6"/>
      <c r="E98" s="7"/>
      <c r="F98" s="75">
        <f t="shared" si="1"/>
        <v>0</v>
      </c>
    </row>
    <row r="99" spans="1:6" ht="24.6" customHeight="1" x14ac:dyDescent="0.25">
      <c r="A99" s="13"/>
      <c r="B99" s="6"/>
      <c r="C99" s="6"/>
      <c r="D99" s="6"/>
      <c r="E99" s="7"/>
      <c r="F99" s="75">
        <f t="shared" si="1"/>
        <v>0</v>
      </c>
    </row>
    <row r="100" spans="1:6" ht="24.6" customHeight="1" x14ac:dyDescent="0.25">
      <c r="A100" s="13"/>
      <c r="B100" s="6"/>
      <c r="C100" s="6"/>
      <c r="D100" s="6"/>
      <c r="E100" s="7"/>
      <c r="F100" s="75">
        <f t="shared" si="1"/>
        <v>0</v>
      </c>
    </row>
    <row r="101" spans="1:6" ht="24.6" customHeight="1" x14ac:dyDescent="0.25">
      <c r="A101" s="13"/>
      <c r="B101" s="6"/>
      <c r="C101" s="6"/>
      <c r="D101" s="6"/>
      <c r="E101" s="7"/>
      <c r="F101" s="75">
        <f t="shared" si="1"/>
        <v>0</v>
      </c>
    </row>
    <row r="102" spans="1:6" ht="24.6" customHeight="1" x14ac:dyDescent="0.25">
      <c r="A102" s="13"/>
      <c r="B102" s="6"/>
      <c r="C102" s="6"/>
      <c r="D102" s="6"/>
      <c r="E102" s="7"/>
      <c r="F102" s="75">
        <f t="shared" si="1"/>
        <v>0</v>
      </c>
    </row>
    <row r="103" spans="1:6" ht="24.6" customHeight="1" x14ac:dyDescent="0.25">
      <c r="A103" s="13"/>
      <c r="B103" s="6"/>
      <c r="C103" s="6"/>
      <c r="D103" s="6"/>
      <c r="E103" s="7"/>
      <c r="F103" s="75">
        <f t="shared" si="1"/>
        <v>0</v>
      </c>
    </row>
    <row r="104" spans="1:6" ht="24.6" customHeight="1" x14ac:dyDescent="0.25">
      <c r="A104" s="13"/>
      <c r="B104" s="6"/>
      <c r="C104" s="6"/>
      <c r="D104" s="6"/>
      <c r="E104" s="7"/>
      <c r="F104" s="75">
        <f t="shared" si="1"/>
        <v>0</v>
      </c>
    </row>
    <row r="105" spans="1:6" ht="24.6" customHeight="1" x14ac:dyDescent="0.25">
      <c r="A105" s="13"/>
      <c r="B105" s="6"/>
      <c r="C105" s="6"/>
      <c r="D105" s="6"/>
      <c r="E105" s="7"/>
      <c r="F105" s="75">
        <f t="shared" si="1"/>
        <v>0</v>
      </c>
    </row>
    <row r="106" spans="1:6" ht="24.6" customHeight="1" x14ac:dyDescent="0.25">
      <c r="A106" s="14"/>
      <c r="B106" s="18"/>
      <c r="C106" s="18"/>
      <c r="D106" s="18"/>
      <c r="E106" s="19"/>
      <c r="F106" s="76">
        <f t="shared" si="1"/>
        <v>0</v>
      </c>
    </row>
  </sheetData>
  <mergeCells count="7">
    <mergeCell ref="A1:F1"/>
    <mergeCell ref="A2:F2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</sheetPr>
  <dimension ref="A1:M108"/>
  <sheetViews>
    <sheetView topLeftCell="B2" zoomScaleNormal="100" workbookViewId="0">
      <selection activeCell="F13" sqref="F13"/>
    </sheetView>
  </sheetViews>
  <sheetFormatPr baseColWidth="10" defaultColWidth="11.42578125" defaultRowHeight="15" x14ac:dyDescent="0.25"/>
  <cols>
    <col min="1" max="1" width="11.42578125" style="1" hidden="1" customWidth="1"/>
    <col min="2" max="2" width="11.42578125" style="1"/>
    <col min="3" max="4" width="29.28515625" style="1" customWidth="1"/>
    <col min="5" max="5" width="37.5703125" style="1" customWidth="1"/>
    <col min="6" max="6" width="22.42578125" style="1" customWidth="1"/>
    <col min="7" max="7" width="13.140625" style="61" customWidth="1"/>
    <col min="8" max="8" width="22.42578125" style="1" customWidth="1"/>
    <col min="9" max="9" width="13.140625" style="61" customWidth="1"/>
    <col min="10" max="10" width="11.7109375" style="1" hidden="1" customWidth="1"/>
    <col min="11" max="11" width="12.7109375" style="1" hidden="1" customWidth="1"/>
    <col min="12" max="12" width="16.42578125" style="1" customWidth="1"/>
    <col min="13" max="13" width="11.7109375" style="1" customWidth="1"/>
    <col min="14" max="16384" width="11.42578125" style="1"/>
  </cols>
  <sheetData>
    <row r="1" spans="1:13" ht="21.75" customHeight="1" x14ac:dyDescent="0.25"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ht="23.25" x14ac:dyDescent="0.25">
      <c r="B2" s="90" t="s">
        <v>56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ht="27.75" x14ac:dyDescent="0.25">
      <c r="B3" s="92" t="s">
        <v>57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spans="1:13" ht="20.25" x14ac:dyDescent="0.25">
      <c r="B4" s="93" t="s">
        <v>32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</row>
    <row r="5" spans="1:13" ht="21" x14ac:dyDescent="0.25">
      <c r="B5" s="96" t="s">
        <v>26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</row>
    <row r="6" spans="1:13" ht="18" x14ac:dyDescent="0.25"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</row>
    <row r="7" spans="1:13" ht="31.5" customHeight="1" x14ac:dyDescent="0.25">
      <c r="A7" s="87" t="s">
        <v>3</v>
      </c>
      <c r="B7" s="101" t="s">
        <v>54</v>
      </c>
      <c r="C7" s="103" t="s">
        <v>55</v>
      </c>
      <c r="D7" s="101" t="s">
        <v>40</v>
      </c>
      <c r="E7" s="101" t="s">
        <v>12</v>
      </c>
      <c r="F7" s="103" t="s">
        <v>1</v>
      </c>
      <c r="G7" s="103"/>
      <c r="H7" s="103" t="s">
        <v>2</v>
      </c>
      <c r="I7" s="103"/>
      <c r="J7" s="71" t="s">
        <v>6</v>
      </c>
      <c r="K7" s="71" t="s">
        <v>16</v>
      </c>
      <c r="L7" s="101" t="s">
        <v>20</v>
      </c>
      <c r="M7" s="101" t="s">
        <v>3</v>
      </c>
    </row>
    <row r="8" spans="1:13" ht="78" customHeight="1" x14ac:dyDescent="0.25">
      <c r="A8" s="88"/>
      <c r="B8" s="104"/>
      <c r="C8" s="105"/>
      <c r="D8" s="104"/>
      <c r="E8" s="104"/>
      <c r="F8" s="72" t="s">
        <v>60</v>
      </c>
      <c r="G8" s="72" t="s">
        <v>4</v>
      </c>
      <c r="H8" s="72" t="s">
        <v>61</v>
      </c>
      <c r="I8" s="72" t="s">
        <v>5</v>
      </c>
      <c r="J8" s="73">
        <f>MAX($J$9:$J$108)</f>
        <v>0</v>
      </c>
      <c r="K8" s="72" t="s">
        <v>35</v>
      </c>
      <c r="L8" s="104"/>
      <c r="M8" s="104"/>
    </row>
    <row r="9" spans="1:13" ht="22.5" customHeight="1" x14ac:dyDescent="0.25">
      <c r="A9" s="60">
        <f>M9</f>
        <v>0</v>
      </c>
      <c r="B9" s="61">
        <f>'Équipes 2e cycle'!A7</f>
        <v>0</v>
      </c>
      <c r="C9" s="1" t="e">
        <f>VLOOKUP($B9,'Équipes 2e cycle'!$A$7:$F$106,2,FALSE)</f>
        <v>#N/A</v>
      </c>
      <c r="D9" s="1" t="e">
        <f>VLOOKUP($B9,'Équipes 2e cycle'!$A$7:$F$106,3,FALSE)</f>
        <v>#N/A</v>
      </c>
      <c r="E9" s="62" t="e">
        <f>VLOOKUP($B9,'Équipes 2e cycle'!$A$7:$F$106,4,FALSE)</f>
        <v>#N/A</v>
      </c>
      <c r="F9" s="7"/>
      <c r="G9" s="83">
        <f>IF(F9="X",0,IF(F9="",0,F9))</f>
        <v>0</v>
      </c>
      <c r="H9" s="7"/>
      <c r="I9" s="83">
        <f>IF(H9="X",0,IF(H9="",0,H9))</f>
        <v>0</v>
      </c>
      <c r="J9" s="60">
        <f t="shared" ref="J9:J72" si="0">$G9+$I9</f>
        <v>0</v>
      </c>
      <c r="K9" s="64" t="e">
        <f>VLOOKUP($B9,'Équipes 2e cycle'!$A$7:$F$106,6,FALSE)</f>
        <v>#N/A</v>
      </c>
      <c r="L9" s="8"/>
      <c r="M9" s="64">
        <f>IFERROR((85*$J9/J8+$K9)+IF(L9="",0,1/L9/1000),0)</f>
        <v>0</v>
      </c>
    </row>
    <row r="10" spans="1:13" ht="22.5" customHeight="1" x14ac:dyDescent="0.25">
      <c r="A10" s="60">
        <f t="shared" ref="A10:A38" si="1">M10</f>
        <v>0</v>
      </c>
      <c r="B10" s="61">
        <f>'Équipes 2e cycle'!A8</f>
        <v>0</v>
      </c>
      <c r="C10" s="1" t="e">
        <f>VLOOKUP($B10,'Équipes 2e cycle'!$A$7:$F$106,2,FALSE)</f>
        <v>#N/A</v>
      </c>
      <c r="D10" s="1" t="e">
        <f>VLOOKUP($B10,'Équipes 2e cycle'!$A$7:$F$106,3,FALSE)</f>
        <v>#N/A</v>
      </c>
      <c r="E10" s="62" t="e">
        <f>VLOOKUP($B10,'Équipes 2e cycle'!$A$7:$F$106,4,FALSE)</f>
        <v>#N/A</v>
      </c>
      <c r="F10" s="7"/>
      <c r="G10" s="63">
        <f t="shared" ref="G10:G73" si="2">IF(F10="X",0,IF(F10="",0,F10))</f>
        <v>0</v>
      </c>
      <c r="H10" s="7"/>
      <c r="I10" s="63">
        <f t="shared" ref="I10:I73" si="3">IF(H10="X",0,IF(H10="",0,H10))</f>
        <v>0</v>
      </c>
      <c r="J10" s="60">
        <f t="shared" si="0"/>
        <v>0</v>
      </c>
      <c r="K10" s="64" t="e">
        <f>VLOOKUP($B10,'Équipes 2e cycle'!$A$7:$F$106,6,FALSE)</f>
        <v>#N/A</v>
      </c>
      <c r="L10" s="8"/>
      <c r="M10" s="64">
        <f>IFERROR((85*$J10/J8+$K10)+IF(L10="",0,1/L10/1000),0)</f>
        <v>0</v>
      </c>
    </row>
    <row r="11" spans="1:13" ht="22.5" customHeight="1" x14ac:dyDescent="0.25">
      <c r="A11" s="60">
        <f t="shared" si="1"/>
        <v>0</v>
      </c>
      <c r="B11" s="61">
        <f>'Équipes 2e cycle'!A9</f>
        <v>0</v>
      </c>
      <c r="C11" s="1" t="e">
        <f>VLOOKUP($B11,'Équipes 2e cycle'!$A$7:$F$106,2,FALSE)</f>
        <v>#N/A</v>
      </c>
      <c r="D11" s="1" t="e">
        <f>VLOOKUP($B11,'Équipes 2e cycle'!$A$7:$F$106,3,FALSE)</f>
        <v>#N/A</v>
      </c>
      <c r="E11" s="62" t="e">
        <f>VLOOKUP($B11,'Équipes 2e cycle'!$A$7:$F$106,4,FALSE)</f>
        <v>#N/A</v>
      </c>
      <c r="F11" s="7"/>
      <c r="G11" s="63">
        <f t="shared" si="2"/>
        <v>0</v>
      </c>
      <c r="H11" s="7"/>
      <c r="I11" s="63">
        <f t="shared" si="3"/>
        <v>0</v>
      </c>
      <c r="J11" s="60">
        <f t="shared" si="0"/>
        <v>0</v>
      </c>
      <c r="K11" s="64" t="e">
        <f>VLOOKUP($B11,'Équipes 2e cycle'!$A$7:$F$106,6,FALSE)</f>
        <v>#N/A</v>
      </c>
      <c r="L11" s="8"/>
      <c r="M11" s="64">
        <f>IFERROR((85*$J11/J8+$K11)+IF(L11="",0,1/L11/1000),0)</f>
        <v>0</v>
      </c>
    </row>
    <row r="12" spans="1:13" ht="22.5" customHeight="1" x14ac:dyDescent="0.25">
      <c r="A12" s="60">
        <f t="shared" si="1"/>
        <v>0</v>
      </c>
      <c r="B12" s="61">
        <f>'Équipes 2e cycle'!A10</f>
        <v>0</v>
      </c>
      <c r="C12" s="1" t="e">
        <f>VLOOKUP($B12,'Équipes 2e cycle'!$A$7:$F$106,2,FALSE)</f>
        <v>#N/A</v>
      </c>
      <c r="D12" s="1" t="e">
        <f>VLOOKUP($B12,'Équipes 2e cycle'!$A$7:$F$106,3,FALSE)</f>
        <v>#N/A</v>
      </c>
      <c r="E12" s="62" t="e">
        <f>VLOOKUP($B12,'Équipes 2e cycle'!$A$7:$F$106,4,FALSE)</f>
        <v>#N/A</v>
      </c>
      <c r="F12" s="7"/>
      <c r="G12" s="63">
        <f t="shared" si="2"/>
        <v>0</v>
      </c>
      <c r="H12" s="7"/>
      <c r="I12" s="63">
        <f t="shared" si="3"/>
        <v>0</v>
      </c>
      <c r="J12" s="60">
        <f t="shared" si="0"/>
        <v>0</v>
      </c>
      <c r="K12" s="64" t="e">
        <f>VLOOKUP($B12,'Équipes 2e cycle'!$A$7:$F$106,6,FALSE)</f>
        <v>#N/A</v>
      </c>
      <c r="L12" s="8"/>
      <c r="M12" s="64">
        <f>IFERROR((85*$J12/J8+$K12)+IF(L12="",0,1/L12/1000),0)</f>
        <v>0</v>
      </c>
    </row>
    <row r="13" spans="1:13" ht="22.5" customHeight="1" x14ac:dyDescent="0.25">
      <c r="A13" s="60">
        <f t="shared" si="1"/>
        <v>0</v>
      </c>
      <c r="B13" s="61">
        <f>'Équipes 2e cycle'!A11</f>
        <v>0</v>
      </c>
      <c r="C13" s="1" t="e">
        <f>VLOOKUP($B13,'Équipes 2e cycle'!$A$7:$F$106,2,FALSE)</f>
        <v>#N/A</v>
      </c>
      <c r="D13" s="1" t="e">
        <f>VLOOKUP($B13,'Équipes 2e cycle'!$A$7:$F$106,3,FALSE)</f>
        <v>#N/A</v>
      </c>
      <c r="E13" s="62" t="e">
        <f>VLOOKUP($B13,'Équipes 2e cycle'!$A$7:$F$106,4,FALSE)</f>
        <v>#N/A</v>
      </c>
      <c r="F13" s="7"/>
      <c r="G13" s="63">
        <f t="shared" si="2"/>
        <v>0</v>
      </c>
      <c r="H13" s="7"/>
      <c r="I13" s="63">
        <f t="shared" si="3"/>
        <v>0</v>
      </c>
      <c r="J13" s="60">
        <f t="shared" si="0"/>
        <v>0</v>
      </c>
      <c r="K13" s="64" t="e">
        <f>VLOOKUP($B13,'Équipes 2e cycle'!$A$7:$F$106,6,FALSE)</f>
        <v>#N/A</v>
      </c>
      <c r="L13" s="8"/>
      <c r="M13" s="64">
        <f>IFERROR((85*$J13/J8+$K13)+IF(L13="",0,1/L13/1000),0)</f>
        <v>0</v>
      </c>
    </row>
    <row r="14" spans="1:13" ht="22.5" customHeight="1" x14ac:dyDescent="0.25">
      <c r="A14" s="60">
        <f t="shared" si="1"/>
        <v>0</v>
      </c>
      <c r="B14" s="61">
        <f>'Équipes 2e cycle'!A12</f>
        <v>0</v>
      </c>
      <c r="C14" s="1" t="e">
        <f>VLOOKUP($B14,'Équipes 2e cycle'!$A$7:$F$106,2,FALSE)</f>
        <v>#N/A</v>
      </c>
      <c r="D14" s="1" t="e">
        <f>VLOOKUP($B14,'Équipes 2e cycle'!$A$7:$F$106,3,FALSE)</f>
        <v>#N/A</v>
      </c>
      <c r="E14" s="62" t="e">
        <f>VLOOKUP($B14,'Équipes 2e cycle'!$A$7:$F$106,4,FALSE)</f>
        <v>#N/A</v>
      </c>
      <c r="F14" s="7"/>
      <c r="G14" s="63">
        <f t="shared" si="2"/>
        <v>0</v>
      </c>
      <c r="H14" s="7"/>
      <c r="I14" s="63">
        <f t="shared" si="3"/>
        <v>0</v>
      </c>
      <c r="J14" s="60">
        <f t="shared" si="0"/>
        <v>0</v>
      </c>
      <c r="K14" s="64" t="e">
        <f>VLOOKUP($B14,'Équipes 2e cycle'!$A$7:$F$106,6,FALSE)</f>
        <v>#N/A</v>
      </c>
      <c r="L14" s="8"/>
      <c r="M14" s="64">
        <f>IFERROR((85*$J14/J8+$K14)+IF(L14="",0,1/L14/1000),0)</f>
        <v>0</v>
      </c>
    </row>
    <row r="15" spans="1:13" ht="22.5" customHeight="1" x14ac:dyDescent="0.25">
      <c r="A15" s="60">
        <f t="shared" si="1"/>
        <v>0</v>
      </c>
      <c r="B15" s="61">
        <f>'Équipes 2e cycle'!A13</f>
        <v>0</v>
      </c>
      <c r="C15" s="1" t="e">
        <f>VLOOKUP($B15,'Équipes 2e cycle'!$A$7:$F$106,2,FALSE)</f>
        <v>#N/A</v>
      </c>
      <c r="D15" s="1" t="e">
        <f>VLOOKUP($B15,'Équipes 2e cycle'!$A$7:$F$106,3,FALSE)</f>
        <v>#N/A</v>
      </c>
      <c r="E15" s="62" t="e">
        <f>VLOOKUP($B15,'Équipes 2e cycle'!$A$7:$F$106,4,FALSE)</f>
        <v>#N/A</v>
      </c>
      <c r="F15" s="7"/>
      <c r="G15" s="63">
        <f t="shared" si="2"/>
        <v>0</v>
      </c>
      <c r="H15" s="7"/>
      <c r="I15" s="63">
        <f t="shared" si="3"/>
        <v>0</v>
      </c>
      <c r="J15" s="60">
        <f t="shared" si="0"/>
        <v>0</v>
      </c>
      <c r="K15" s="64" t="e">
        <f>VLOOKUP($B15,'Équipes 2e cycle'!$A$7:$F$106,6,FALSE)</f>
        <v>#N/A</v>
      </c>
      <c r="L15" s="8"/>
      <c r="M15" s="64">
        <f>IFERROR((85*$J15/J8+$K15)+IF(L15="",0,1/L15/1000),0)</f>
        <v>0</v>
      </c>
    </row>
    <row r="16" spans="1:13" ht="22.5" customHeight="1" x14ac:dyDescent="0.25">
      <c r="A16" s="60">
        <f t="shared" si="1"/>
        <v>0</v>
      </c>
      <c r="B16" s="61">
        <f>'Équipes 2e cycle'!A14</f>
        <v>0</v>
      </c>
      <c r="C16" s="1" t="e">
        <f>VLOOKUP($B16,'Équipes 2e cycle'!$A$7:$F$106,2,FALSE)</f>
        <v>#N/A</v>
      </c>
      <c r="D16" s="1" t="e">
        <f>VLOOKUP($B16,'Équipes 2e cycle'!$A$7:$F$106,3,FALSE)</f>
        <v>#N/A</v>
      </c>
      <c r="E16" s="62" t="e">
        <f>VLOOKUP($B16,'Équipes 2e cycle'!$A$7:$F$106,4,FALSE)</f>
        <v>#N/A</v>
      </c>
      <c r="F16" s="7"/>
      <c r="G16" s="63">
        <f t="shared" si="2"/>
        <v>0</v>
      </c>
      <c r="H16" s="7"/>
      <c r="I16" s="63">
        <f t="shared" si="3"/>
        <v>0</v>
      </c>
      <c r="J16" s="60">
        <f t="shared" si="0"/>
        <v>0</v>
      </c>
      <c r="K16" s="64" t="e">
        <f>VLOOKUP($B16,'Équipes 2e cycle'!$A$7:$F$106,6,FALSE)</f>
        <v>#N/A</v>
      </c>
      <c r="L16" s="8"/>
      <c r="M16" s="64">
        <f>IFERROR((85*$J16/J8+$K16)+IF(L16="",0,1/L16/1000),0)</f>
        <v>0</v>
      </c>
    </row>
    <row r="17" spans="1:13" ht="22.5" customHeight="1" x14ac:dyDescent="0.25">
      <c r="A17" s="60">
        <f t="shared" si="1"/>
        <v>0</v>
      </c>
      <c r="B17" s="61">
        <f>'Équipes 2e cycle'!A15</f>
        <v>0</v>
      </c>
      <c r="C17" s="1" t="e">
        <f>VLOOKUP($B17,'Équipes 2e cycle'!$A$7:$F$106,2,FALSE)</f>
        <v>#N/A</v>
      </c>
      <c r="D17" s="1" t="e">
        <f>VLOOKUP($B17,'Équipes 2e cycle'!$A$7:$F$106,3,FALSE)</f>
        <v>#N/A</v>
      </c>
      <c r="E17" s="62" t="e">
        <f>VLOOKUP($B17,'Équipes 2e cycle'!$A$7:$F$106,4,FALSE)</f>
        <v>#N/A</v>
      </c>
      <c r="F17" s="7"/>
      <c r="G17" s="63">
        <f t="shared" si="2"/>
        <v>0</v>
      </c>
      <c r="H17" s="7"/>
      <c r="I17" s="63">
        <f t="shared" si="3"/>
        <v>0</v>
      </c>
      <c r="J17" s="60">
        <f t="shared" si="0"/>
        <v>0</v>
      </c>
      <c r="K17" s="64" t="e">
        <f>VLOOKUP($B17,'Équipes 2e cycle'!$A$7:$F$106,6,FALSE)</f>
        <v>#N/A</v>
      </c>
      <c r="L17" s="8"/>
      <c r="M17" s="64">
        <f>IFERROR((85*$J17/J8+$K17)+IF(L17="",0,1/L17/1000),0)</f>
        <v>0</v>
      </c>
    </row>
    <row r="18" spans="1:13" ht="22.5" customHeight="1" x14ac:dyDescent="0.25">
      <c r="A18" s="60">
        <f t="shared" si="1"/>
        <v>0</v>
      </c>
      <c r="B18" s="61">
        <f>'Équipes 2e cycle'!A16</f>
        <v>0</v>
      </c>
      <c r="C18" s="1" t="e">
        <f>VLOOKUP($B18,'Équipes 2e cycle'!$A$7:$F$106,2,FALSE)</f>
        <v>#N/A</v>
      </c>
      <c r="D18" s="1" t="e">
        <f>VLOOKUP($B18,'Équipes 2e cycle'!$A$7:$F$106,3,FALSE)</f>
        <v>#N/A</v>
      </c>
      <c r="E18" s="62" t="e">
        <f>VLOOKUP($B18,'Équipes 2e cycle'!$A$7:$F$106,4,FALSE)</f>
        <v>#N/A</v>
      </c>
      <c r="F18" s="7"/>
      <c r="G18" s="63">
        <f t="shared" si="2"/>
        <v>0</v>
      </c>
      <c r="H18" s="7"/>
      <c r="I18" s="63">
        <f t="shared" si="3"/>
        <v>0</v>
      </c>
      <c r="J18" s="60">
        <f t="shared" si="0"/>
        <v>0</v>
      </c>
      <c r="K18" s="64" t="e">
        <f>VLOOKUP($B18,'Équipes 2e cycle'!$A$7:$F$106,6,FALSE)</f>
        <v>#N/A</v>
      </c>
      <c r="L18" s="8"/>
      <c r="M18" s="64">
        <f>IFERROR((85*$J18/J8+$K18)+IF(L18="",0,1/L18/1000),0)</f>
        <v>0</v>
      </c>
    </row>
    <row r="19" spans="1:13" ht="22.5" customHeight="1" x14ac:dyDescent="0.25">
      <c r="A19" s="60">
        <f t="shared" si="1"/>
        <v>0</v>
      </c>
      <c r="B19" s="61">
        <f>'Équipes 2e cycle'!A17</f>
        <v>0</v>
      </c>
      <c r="C19" s="1" t="e">
        <f>VLOOKUP($B19,'Équipes 2e cycle'!$A$7:$F$106,2,FALSE)</f>
        <v>#N/A</v>
      </c>
      <c r="D19" s="1" t="e">
        <f>VLOOKUP($B19,'Équipes 2e cycle'!$A$7:$F$106,3,FALSE)</f>
        <v>#N/A</v>
      </c>
      <c r="E19" s="62" t="e">
        <f>VLOOKUP($B19,'Équipes 2e cycle'!$A$7:$F$106,4,FALSE)</f>
        <v>#N/A</v>
      </c>
      <c r="F19" s="7"/>
      <c r="G19" s="63">
        <f t="shared" si="2"/>
        <v>0</v>
      </c>
      <c r="H19" s="7"/>
      <c r="I19" s="63">
        <f t="shared" si="3"/>
        <v>0</v>
      </c>
      <c r="J19" s="60">
        <f t="shared" si="0"/>
        <v>0</v>
      </c>
      <c r="K19" s="64" t="e">
        <f>VLOOKUP($B19,'Équipes 2e cycle'!$A$7:$F$106,6,FALSE)</f>
        <v>#N/A</v>
      </c>
      <c r="L19" s="8"/>
      <c r="M19" s="64">
        <f>IFERROR((85*$J19/J8+$K19)+IF(L19="",0,1/L19/1000),0)</f>
        <v>0</v>
      </c>
    </row>
    <row r="20" spans="1:13" ht="22.5" customHeight="1" x14ac:dyDescent="0.25">
      <c r="A20" s="60">
        <f t="shared" si="1"/>
        <v>0</v>
      </c>
      <c r="B20" s="61">
        <f>'Équipes 2e cycle'!A18</f>
        <v>0</v>
      </c>
      <c r="C20" s="1" t="e">
        <f>VLOOKUP($B20,'Équipes 2e cycle'!$A$7:$F$106,2,FALSE)</f>
        <v>#N/A</v>
      </c>
      <c r="D20" s="1" t="e">
        <f>VLOOKUP($B20,'Équipes 2e cycle'!$A$7:$F$106,3,FALSE)</f>
        <v>#N/A</v>
      </c>
      <c r="E20" s="62" t="e">
        <f>VLOOKUP($B20,'Équipes 2e cycle'!$A$7:$F$106,4,FALSE)</f>
        <v>#N/A</v>
      </c>
      <c r="F20" s="7"/>
      <c r="G20" s="63">
        <f t="shared" si="2"/>
        <v>0</v>
      </c>
      <c r="H20" s="7"/>
      <c r="I20" s="63">
        <f t="shared" si="3"/>
        <v>0</v>
      </c>
      <c r="J20" s="60">
        <f t="shared" si="0"/>
        <v>0</v>
      </c>
      <c r="K20" s="64" t="e">
        <f>VLOOKUP($B20,'Équipes 2e cycle'!$A$7:$F$106,6,FALSE)</f>
        <v>#N/A</v>
      </c>
      <c r="L20" s="8"/>
      <c r="M20" s="64">
        <f>IFERROR((85*$J20/J8+$K20)+IF(L20="",0,1/L20/1000),0)</f>
        <v>0</v>
      </c>
    </row>
    <row r="21" spans="1:13" ht="22.5" customHeight="1" x14ac:dyDescent="0.25">
      <c r="A21" s="60">
        <f t="shared" si="1"/>
        <v>0</v>
      </c>
      <c r="B21" s="61">
        <f>'Équipes 2e cycle'!A19</f>
        <v>0</v>
      </c>
      <c r="C21" s="1" t="e">
        <f>VLOOKUP($B21,'Équipes 2e cycle'!$A$7:$F$106,2,FALSE)</f>
        <v>#N/A</v>
      </c>
      <c r="D21" s="1" t="e">
        <f>VLOOKUP($B21,'Équipes 2e cycle'!$A$7:$F$106,3,FALSE)</f>
        <v>#N/A</v>
      </c>
      <c r="E21" s="62" t="e">
        <f>VLOOKUP($B21,'Équipes 2e cycle'!$A$7:$F$106,4,FALSE)</f>
        <v>#N/A</v>
      </c>
      <c r="F21" s="7"/>
      <c r="G21" s="63">
        <f t="shared" si="2"/>
        <v>0</v>
      </c>
      <c r="H21" s="7"/>
      <c r="I21" s="63">
        <f t="shared" si="3"/>
        <v>0</v>
      </c>
      <c r="J21" s="60">
        <f t="shared" si="0"/>
        <v>0</v>
      </c>
      <c r="K21" s="64" t="e">
        <f>VLOOKUP($B21,'Équipes 2e cycle'!$A$7:$F$106,6,FALSE)</f>
        <v>#N/A</v>
      </c>
      <c r="L21" s="8"/>
      <c r="M21" s="64">
        <f>IFERROR((85*$J21/J8+$K21)+IF(L21="",0,1/L21/1000),0)</f>
        <v>0</v>
      </c>
    </row>
    <row r="22" spans="1:13" ht="22.5" customHeight="1" x14ac:dyDescent="0.25">
      <c r="A22" s="60">
        <f t="shared" si="1"/>
        <v>0</v>
      </c>
      <c r="B22" s="61">
        <f>'Équipes 2e cycle'!A20</f>
        <v>0</v>
      </c>
      <c r="C22" s="1" t="e">
        <f>VLOOKUP($B22,'Équipes 2e cycle'!$A$7:$F$106,2,FALSE)</f>
        <v>#N/A</v>
      </c>
      <c r="D22" s="1" t="e">
        <f>VLOOKUP($B22,'Équipes 2e cycle'!$A$7:$F$106,3,FALSE)</f>
        <v>#N/A</v>
      </c>
      <c r="E22" s="62" t="e">
        <f>VLOOKUP($B22,'Équipes 2e cycle'!$A$7:$F$106,4,FALSE)</f>
        <v>#N/A</v>
      </c>
      <c r="F22" s="7"/>
      <c r="G22" s="63">
        <f t="shared" si="2"/>
        <v>0</v>
      </c>
      <c r="H22" s="7"/>
      <c r="I22" s="63">
        <f t="shared" si="3"/>
        <v>0</v>
      </c>
      <c r="J22" s="60">
        <f t="shared" si="0"/>
        <v>0</v>
      </c>
      <c r="K22" s="64" t="e">
        <f>VLOOKUP($B22,'Équipes 2e cycle'!$A$7:$F$106,6,FALSE)</f>
        <v>#N/A</v>
      </c>
      <c r="L22" s="8"/>
      <c r="M22" s="64">
        <f>IFERROR((85*$J22/J8+$K22)+IF(L22="",0,1/L22/1000),0)</f>
        <v>0</v>
      </c>
    </row>
    <row r="23" spans="1:13" ht="22.5" customHeight="1" x14ac:dyDescent="0.25">
      <c r="A23" s="60">
        <f t="shared" si="1"/>
        <v>0</v>
      </c>
      <c r="B23" s="61">
        <f>'Équipes 2e cycle'!A21</f>
        <v>0</v>
      </c>
      <c r="C23" s="1" t="e">
        <f>VLOOKUP($B23,'Équipes 2e cycle'!$A$7:$F$106,2,FALSE)</f>
        <v>#N/A</v>
      </c>
      <c r="D23" s="1" t="e">
        <f>VLOOKUP($B23,'Équipes 2e cycle'!$A$7:$F$106,3,FALSE)</f>
        <v>#N/A</v>
      </c>
      <c r="E23" s="62" t="e">
        <f>VLOOKUP($B23,'Équipes 2e cycle'!$A$7:$F$106,4,FALSE)</f>
        <v>#N/A</v>
      </c>
      <c r="F23" s="7"/>
      <c r="G23" s="63">
        <f t="shared" si="2"/>
        <v>0</v>
      </c>
      <c r="H23" s="7"/>
      <c r="I23" s="63">
        <f t="shared" si="3"/>
        <v>0</v>
      </c>
      <c r="J23" s="60">
        <f t="shared" si="0"/>
        <v>0</v>
      </c>
      <c r="K23" s="64" t="e">
        <f>VLOOKUP($B23,'Équipes 2e cycle'!$A$7:$F$106,6,FALSE)</f>
        <v>#N/A</v>
      </c>
      <c r="L23" s="8"/>
      <c r="M23" s="64">
        <f>IFERROR((85*$J23/J8+$K23)+IF(L23="",0,1/L23/1000),0)</f>
        <v>0</v>
      </c>
    </row>
    <row r="24" spans="1:13" ht="22.5" customHeight="1" x14ac:dyDescent="0.25">
      <c r="A24" s="60">
        <f t="shared" si="1"/>
        <v>0</v>
      </c>
      <c r="B24" s="61">
        <f>'Équipes 2e cycle'!A22</f>
        <v>0</v>
      </c>
      <c r="C24" s="1" t="e">
        <f>VLOOKUP($B24,'Équipes 2e cycle'!$A$7:$F$106,2,FALSE)</f>
        <v>#N/A</v>
      </c>
      <c r="D24" s="1" t="e">
        <f>VLOOKUP($B24,'Équipes 2e cycle'!$A$7:$F$106,3,FALSE)</f>
        <v>#N/A</v>
      </c>
      <c r="E24" s="62" t="e">
        <f>VLOOKUP($B24,'Équipes 2e cycle'!$A$7:$F$106,4,FALSE)</f>
        <v>#N/A</v>
      </c>
      <c r="F24" s="7"/>
      <c r="G24" s="63">
        <f t="shared" si="2"/>
        <v>0</v>
      </c>
      <c r="H24" s="7"/>
      <c r="I24" s="63">
        <f t="shared" si="3"/>
        <v>0</v>
      </c>
      <c r="J24" s="60">
        <f t="shared" si="0"/>
        <v>0</v>
      </c>
      <c r="K24" s="64" t="e">
        <f>VLOOKUP($B24,'Équipes 2e cycle'!$A$7:$F$106,6,FALSE)</f>
        <v>#N/A</v>
      </c>
      <c r="L24" s="8"/>
      <c r="M24" s="64">
        <f>IFERROR((85*$J24/J8+$K24)+IF(L24="",0,1/L24/1000),0)</f>
        <v>0</v>
      </c>
    </row>
    <row r="25" spans="1:13" ht="22.5" customHeight="1" x14ac:dyDescent="0.25">
      <c r="A25" s="60">
        <f t="shared" si="1"/>
        <v>0</v>
      </c>
      <c r="B25" s="61">
        <f>'Équipes 2e cycle'!A23</f>
        <v>0</v>
      </c>
      <c r="C25" s="1" t="e">
        <f>VLOOKUP($B25,'Équipes 2e cycle'!$A$7:$F$106,2,FALSE)</f>
        <v>#N/A</v>
      </c>
      <c r="D25" s="1" t="e">
        <f>VLOOKUP($B25,'Équipes 2e cycle'!$A$7:$F$106,3,FALSE)</f>
        <v>#N/A</v>
      </c>
      <c r="E25" s="62" t="e">
        <f>VLOOKUP($B25,'Équipes 2e cycle'!$A$7:$F$106,4,FALSE)</f>
        <v>#N/A</v>
      </c>
      <c r="F25" s="7"/>
      <c r="G25" s="63">
        <f t="shared" si="2"/>
        <v>0</v>
      </c>
      <c r="H25" s="7"/>
      <c r="I25" s="63">
        <f t="shared" si="3"/>
        <v>0</v>
      </c>
      <c r="J25" s="60">
        <f t="shared" si="0"/>
        <v>0</v>
      </c>
      <c r="K25" s="64" t="e">
        <f>VLOOKUP($B25,'Équipes 2e cycle'!$A$7:$F$106,6,FALSE)</f>
        <v>#N/A</v>
      </c>
      <c r="L25" s="8"/>
      <c r="M25" s="64">
        <f>IFERROR((85*$J25/J8+$K25)+IF(L25="",0,1/L25/1000),0)</f>
        <v>0</v>
      </c>
    </row>
    <row r="26" spans="1:13" ht="22.5" customHeight="1" x14ac:dyDescent="0.25">
      <c r="A26" s="60">
        <f t="shared" si="1"/>
        <v>0</v>
      </c>
      <c r="B26" s="61">
        <f>'Équipes 2e cycle'!A24</f>
        <v>0</v>
      </c>
      <c r="C26" s="1" t="e">
        <f>VLOOKUP($B26,'Équipes 2e cycle'!$A$7:$F$106,2,FALSE)</f>
        <v>#N/A</v>
      </c>
      <c r="D26" s="1" t="e">
        <f>VLOOKUP($B26,'Équipes 2e cycle'!$A$7:$F$106,3,FALSE)</f>
        <v>#N/A</v>
      </c>
      <c r="E26" s="62" t="e">
        <f>VLOOKUP($B26,'Équipes 2e cycle'!$A$7:$F$106,4,FALSE)</f>
        <v>#N/A</v>
      </c>
      <c r="F26" s="7"/>
      <c r="G26" s="63">
        <f t="shared" si="2"/>
        <v>0</v>
      </c>
      <c r="H26" s="7"/>
      <c r="I26" s="63">
        <f t="shared" si="3"/>
        <v>0</v>
      </c>
      <c r="J26" s="60">
        <f t="shared" si="0"/>
        <v>0</v>
      </c>
      <c r="K26" s="64" t="e">
        <f>VLOOKUP($B26,'Équipes 2e cycle'!$A$7:$F$106,6,FALSE)</f>
        <v>#N/A</v>
      </c>
      <c r="L26" s="8"/>
      <c r="M26" s="64">
        <f>IFERROR((85*$J26/J8+$K26)+IF(L26="",0,1/L26/1000),0)</f>
        <v>0</v>
      </c>
    </row>
    <row r="27" spans="1:13" ht="22.5" customHeight="1" x14ac:dyDescent="0.25">
      <c r="A27" s="60">
        <f t="shared" si="1"/>
        <v>0</v>
      </c>
      <c r="B27" s="61">
        <f>'Équipes 2e cycle'!A25</f>
        <v>0</v>
      </c>
      <c r="C27" s="1" t="e">
        <f>VLOOKUP($B27,'Équipes 2e cycle'!$A$7:$F$106,2,FALSE)</f>
        <v>#N/A</v>
      </c>
      <c r="D27" s="1" t="e">
        <f>VLOOKUP($B27,'Équipes 2e cycle'!$A$7:$F$106,3,FALSE)</f>
        <v>#N/A</v>
      </c>
      <c r="E27" s="62" t="e">
        <f>VLOOKUP($B27,'Équipes 2e cycle'!$A$7:$F$106,4,FALSE)</f>
        <v>#N/A</v>
      </c>
      <c r="F27" s="7"/>
      <c r="G27" s="63">
        <f t="shared" si="2"/>
        <v>0</v>
      </c>
      <c r="H27" s="7"/>
      <c r="I27" s="63">
        <f t="shared" si="3"/>
        <v>0</v>
      </c>
      <c r="J27" s="60">
        <f t="shared" si="0"/>
        <v>0</v>
      </c>
      <c r="K27" s="64" t="e">
        <f>VLOOKUP($B27,'Équipes 2e cycle'!$A$7:$F$106,6,FALSE)</f>
        <v>#N/A</v>
      </c>
      <c r="L27" s="8"/>
      <c r="M27" s="64">
        <f>IFERROR((85*$J27/J8+$K27)+IF(L27="",0,1/L27/1000),0)</f>
        <v>0</v>
      </c>
    </row>
    <row r="28" spans="1:13" ht="22.5" customHeight="1" x14ac:dyDescent="0.25">
      <c r="A28" s="60">
        <f t="shared" si="1"/>
        <v>0</v>
      </c>
      <c r="B28" s="61">
        <f>'Équipes 2e cycle'!A26</f>
        <v>0</v>
      </c>
      <c r="C28" s="1" t="e">
        <f>VLOOKUP($B28,'Équipes 2e cycle'!$A$7:$F$106,2,FALSE)</f>
        <v>#N/A</v>
      </c>
      <c r="D28" s="1" t="e">
        <f>VLOOKUP($B28,'Équipes 2e cycle'!$A$7:$F$106,3,FALSE)</f>
        <v>#N/A</v>
      </c>
      <c r="E28" s="62" t="e">
        <f>VLOOKUP($B28,'Équipes 2e cycle'!$A$7:$F$106,4,FALSE)</f>
        <v>#N/A</v>
      </c>
      <c r="F28" s="7"/>
      <c r="G28" s="63">
        <f t="shared" si="2"/>
        <v>0</v>
      </c>
      <c r="H28" s="7"/>
      <c r="I28" s="63">
        <f t="shared" si="3"/>
        <v>0</v>
      </c>
      <c r="J28" s="60">
        <f t="shared" si="0"/>
        <v>0</v>
      </c>
      <c r="K28" s="64" t="e">
        <f>VLOOKUP($B28,'Équipes 2e cycle'!$A$7:$F$106,6,FALSE)</f>
        <v>#N/A</v>
      </c>
      <c r="L28" s="8"/>
      <c r="M28" s="64">
        <f>IFERROR((85*$J28/J8+$K28)+IF(L28="",0,1/L28/1000),0)</f>
        <v>0</v>
      </c>
    </row>
    <row r="29" spans="1:13" ht="22.5" customHeight="1" x14ac:dyDescent="0.25">
      <c r="A29" s="60">
        <f t="shared" si="1"/>
        <v>0</v>
      </c>
      <c r="B29" s="61">
        <f>'Équipes 2e cycle'!A27</f>
        <v>0</v>
      </c>
      <c r="C29" s="1" t="e">
        <f>VLOOKUP($B29,'Équipes 2e cycle'!$A$7:$F$106,2,FALSE)</f>
        <v>#N/A</v>
      </c>
      <c r="D29" s="1" t="e">
        <f>VLOOKUP($B29,'Équipes 2e cycle'!$A$7:$F$106,3,FALSE)</f>
        <v>#N/A</v>
      </c>
      <c r="E29" s="62" t="e">
        <f>VLOOKUP($B29,'Équipes 2e cycle'!$A$7:$F$106,4,FALSE)</f>
        <v>#N/A</v>
      </c>
      <c r="F29" s="7"/>
      <c r="G29" s="63">
        <f t="shared" si="2"/>
        <v>0</v>
      </c>
      <c r="H29" s="7"/>
      <c r="I29" s="63">
        <f t="shared" si="3"/>
        <v>0</v>
      </c>
      <c r="J29" s="60">
        <f t="shared" si="0"/>
        <v>0</v>
      </c>
      <c r="K29" s="64" t="e">
        <f>VLOOKUP($B29,'Équipes 2e cycle'!$A$7:$F$106,6,FALSE)</f>
        <v>#N/A</v>
      </c>
      <c r="L29" s="8"/>
      <c r="M29" s="64">
        <f>IFERROR((85*$J29/J8+$K29)+IF(L29="",0,1/L29/1000),0)</f>
        <v>0</v>
      </c>
    </row>
    <row r="30" spans="1:13" ht="22.5" customHeight="1" x14ac:dyDescent="0.25">
      <c r="A30" s="60">
        <f t="shared" si="1"/>
        <v>0</v>
      </c>
      <c r="B30" s="61">
        <f>'Équipes 2e cycle'!A28</f>
        <v>0</v>
      </c>
      <c r="C30" s="1" t="e">
        <f>VLOOKUP($B30,'Équipes 2e cycle'!$A$7:$F$106,2,FALSE)</f>
        <v>#N/A</v>
      </c>
      <c r="D30" s="1" t="e">
        <f>VLOOKUP($B30,'Équipes 2e cycle'!$A$7:$F$106,3,FALSE)</f>
        <v>#N/A</v>
      </c>
      <c r="E30" s="62" t="e">
        <f>VLOOKUP($B30,'Équipes 2e cycle'!$A$7:$F$106,4,FALSE)</f>
        <v>#N/A</v>
      </c>
      <c r="F30" s="7"/>
      <c r="G30" s="63">
        <f t="shared" si="2"/>
        <v>0</v>
      </c>
      <c r="H30" s="7"/>
      <c r="I30" s="63">
        <f t="shared" si="3"/>
        <v>0</v>
      </c>
      <c r="J30" s="60">
        <f t="shared" si="0"/>
        <v>0</v>
      </c>
      <c r="K30" s="64" t="e">
        <f>VLOOKUP($B30,'Équipes 2e cycle'!$A$7:$F$106,6,FALSE)</f>
        <v>#N/A</v>
      </c>
      <c r="L30" s="8"/>
      <c r="M30" s="64">
        <f>IFERROR((85*$J30/J8+$K30)+IF(L30="",0,1/L30/1000),0)</f>
        <v>0</v>
      </c>
    </row>
    <row r="31" spans="1:13" ht="22.5" customHeight="1" x14ac:dyDescent="0.25">
      <c r="A31" s="60">
        <f t="shared" si="1"/>
        <v>0</v>
      </c>
      <c r="B31" s="61">
        <f>'Équipes 2e cycle'!A29</f>
        <v>0</v>
      </c>
      <c r="C31" s="1" t="e">
        <f>VLOOKUP($B31,'Équipes 2e cycle'!$A$7:$F$106,2,FALSE)</f>
        <v>#N/A</v>
      </c>
      <c r="D31" s="1" t="e">
        <f>VLOOKUP($B31,'Équipes 2e cycle'!$A$7:$F$106,3,FALSE)</f>
        <v>#N/A</v>
      </c>
      <c r="E31" s="62" t="e">
        <f>VLOOKUP($B31,'Équipes 2e cycle'!$A$7:$F$106,4,FALSE)</f>
        <v>#N/A</v>
      </c>
      <c r="F31" s="7"/>
      <c r="G31" s="63">
        <f t="shared" si="2"/>
        <v>0</v>
      </c>
      <c r="H31" s="7"/>
      <c r="I31" s="63">
        <f t="shared" si="3"/>
        <v>0</v>
      </c>
      <c r="J31" s="60">
        <f t="shared" si="0"/>
        <v>0</v>
      </c>
      <c r="K31" s="64" t="e">
        <f>VLOOKUP($B31,'Équipes 2e cycle'!$A$7:$F$106,6,FALSE)</f>
        <v>#N/A</v>
      </c>
      <c r="L31" s="8"/>
      <c r="M31" s="64">
        <f>IFERROR((85*$J31/J8+$K31)+IF(L31="",0,1/L31/1000),0)</f>
        <v>0</v>
      </c>
    </row>
    <row r="32" spans="1:13" ht="22.5" customHeight="1" x14ac:dyDescent="0.25">
      <c r="A32" s="60">
        <f t="shared" si="1"/>
        <v>0</v>
      </c>
      <c r="B32" s="61">
        <f>'Équipes 2e cycle'!A30</f>
        <v>0</v>
      </c>
      <c r="C32" s="1" t="e">
        <f>VLOOKUP($B32,'Équipes 2e cycle'!$A$7:$F$106,2,FALSE)</f>
        <v>#N/A</v>
      </c>
      <c r="D32" s="1" t="e">
        <f>VLOOKUP($B32,'Équipes 2e cycle'!$A$7:$F$106,3,FALSE)</f>
        <v>#N/A</v>
      </c>
      <c r="E32" s="62" t="e">
        <f>VLOOKUP($B32,'Équipes 2e cycle'!$A$7:$F$106,4,FALSE)</f>
        <v>#N/A</v>
      </c>
      <c r="F32" s="7"/>
      <c r="G32" s="63">
        <f t="shared" si="2"/>
        <v>0</v>
      </c>
      <c r="H32" s="7"/>
      <c r="I32" s="63">
        <f t="shared" si="3"/>
        <v>0</v>
      </c>
      <c r="J32" s="60">
        <f t="shared" si="0"/>
        <v>0</v>
      </c>
      <c r="K32" s="64" t="e">
        <f>VLOOKUP($B32,'Équipes 2e cycle'!$A$7:$F$106,6,FALSE)</f>
        <v>#N/A</v>
      </c>
      <c r="L32" s="8"/>
      <c r="M32" s="64">
        <f>IFERROR((85*$J32/J8+$K32)+IF(L32="",0,1/L32/1000),0)</f>
        <v>0</v>
      </c>
    </row>
    <row r="33" spans="1:13" ht="22.5" customHeight="1" x14ac:dyDescent="0.25">
      <c r="A33" s="60">
        <f t="shared" si="1"/>
        <v>0</v>
      </c>
      <c r="B33" s="61">
        <f>'Équipes 2e cycle'!A31</f>
        <v>0</v>
      </c>
      <c r="C33" s="1" t="e">
        <f>VLOOKUP($B33,'Équipes 2e cycle'!$A$7:$F$106,2,FALSE)</f>
        <v>#N/A</v>
      </c>
      <c r="D33" s="1" t="e">
        <f>VLOOKUP($B33,'Équipes 2e cycle'!$A$7:$F$106,3,FALSE)</f>
        <v>#N/A</v>
      </c>
      <c r="E33" s="62" t="e">
        <f>VLOOKUP($B33,'Équipes 2e cycle'!$A$7:$F$106,4,FALSE)</f>
        <v>#N/A</v>
      </c>
      <c r="F33" s="7"/>
      <c r="G33" s="63">
        <f t="shared" si="2"/>
        <v>0</v>
      </c>
      <c r="H33" s="7"/>
      <c r="I33" s="63">
        <f t="shared" si="3"/>
        <v>0</v>
      </c>
      <c r="J33" s="60">
        <f t="shared" si="0"/>
        <v>0</v>
      </c>
      <c r="K33" s="64" t="e">
        <f>VLOOKUP($B33,'Équipes 2e cycle'!$A$7:$F$106,6,FALSE)</f>
        <v>#N/A</v>
      </c>
      <c r="L33" s="8"/>
      <c r="M33" s="64">
        <f>IFERROR((85*$J33/J8+$K33)+IF(L33="",0,1/L33/1000),0)</f>
        <v>0</v>
      </c>
    </row>
    <row r="34" spans="1:13" ht="22.5" customHeight="1" x14ac:dyDescent="0.25">
      <c r="A34" s="60">
        <f t="shared" si="1"/>
        <v>0</v>
      </c>
      <c r="B34" s="61">
        <f>'Équipes 2e cycle'!A32</f>
        <v>0</v>
      </c>
      <c r="C34" s="1" t="e">
        <f>VLOOKUP($B34,'Équipes 2e cycle'!$A$7:$F$106,2,FALSE)</f>
        <v>#N/A</v>
      </c>
      <c r="D34" s="1" t="e">
        <f>VLOOKUP($B34,'Équipes 2e cycle'!$A$7:$F$106,3,FALSE)</f>
        <v>#N/A</v>
      </c>
      <c r="E34" s="62" t="e">
        <f>VLOOKUP($B34,'Équipes 2e cycle'!$A$7:$F$106,4,FALSE)</f>
        <v>#N/A</v>
      </c>
      <c r="F34" s="7"/>
      <c r="G34" s="63">
        <f t="shared" si="2"/>
        <v>0</v>
      </c>
      <c r="H34" s="7"/>
      <c r="I34" s="63">
        <f t="shared" si="3"/>
        <v>0</v>
      </c>
      <c r="J34" s="60">
        <f t="shared" si="0"/>
        <v>0</v>
      </c>
      <c r="K34" s="64" t="e">
        <f>VLOOKUP($B34,'Équipes 2e cycle'!$A$7:$F$106,6,FALSE)</f>
        <v>#N/A</v>
      </c>
      <c r="L34" s="8"/>
      <c r="M34" s="64">
        <f>IFERROR((85*$J34/J8+$K34)+IF(L34="",0,1/L34/1000),0)</f>
        <v>0</v>
      </c>
    </row>
    <row r="35" spans="1:13" ht="22.5" customHeight="1" x14ac:dyDescent="0.25">
      <c r="A35" s="60">
        <f t="shared" si="1"/>
        <v>0</v>
      </c>
      <c r="B35" s="61">
        <f>'Équipes 2e cycle'!A33</f>
        <v>0</v>
      </c>
      <c r="C35" s="1" t="e">
        <f>VLOOKUP($B35,'Équipes 2e cycle'!$A$7:$F$106,2,FALSE)</f>
        <v>#N/A</v>
      </c>
      <c r="D35" s="1" t="e">
        <f>VLOOKUP($B35,'Équipes 2e cycle'!$A$7:$F$106,3,FALSE)</f>
        <v>#N/A</v>
      </c>
      <c r="E35" s="62" t="e">
        <f>VLOOKUP($B35,'Équipes 2e cycle'!$A$7:$F$106,4,FALSE)</f>
        <v>#N/A</v>
      </c>
      <c r="F35" s="7"/>
      <c r="G35" s="63">
        <f t="shared" si="2"/>
        <v>0</v>
      </c>
      <c r="H35" s="7"/>
      <c r="I35" s="63">
        <f t="shared" si="3"/>
        <v>0</v>
      </c>
      <c r="J35" s="60">
        <f t="shared" si="0"/>
        <v>0</v>
      </c>
      <c r="K35" s="64" t="e">
        <f>VLOOKUP($B35,'Équipes 2e cycle'!$A$7:$F$106,6,FALSE)</f>
        <v>#N/A</v>
      </c>
      <c r="L35" s="8"/>
      <c r="M35" s="64">
        <f>IFERROR((85*$J35/J8+$K35)+IF(L35="",0,1/L35/1000),0)</f>
        <v>0</v>
      </c>
    </row>
    <row r="36" spans="1:13" ht="22.5" customHeight="1" x14ac:dyDescent="0.25">
      <c r="A36" s="60">
        <f t="shared" si="1"/>
        <v>0</v>
      </c>
      <c r="B36" s="61">
        <f>'Équipes 2e cycle'!A34</f>
        <v>0</v>
      </c>
      <c r="C36" s="1" t="e">
        <f>VLOOKUP($B36,'Équipes 2e cycle'!$A$7:$F$106,2,FALSE)</f>
        <v>#N/A</v>
      </c>
      <c r="D36" s="1" t="e">
        <f>VLOOKUP($B36,'Équipes 2e cycle'!$A$7:$F$106,3,FALSE)</f>
        <v>#N/A</v>
      </c>
      <c r="E36" s="62" t="e">
        <f>VLOOKUP($B36,'Équipes 2e cycle'!$A$7:$F$106,4,FALSE)</f>
        <v>#N/A</v>
      </c>
      <c r="F36" s="7"/>
      <c r="G36" s="63">
        <f t="shared" si="2"/>
        <v>0</v>
      </c>
      <c r="H36" s="7"/>
      <c r="I36" s="63">
        <f t="shared" si="3"/>
        <v>0</v>
      </c>
      <c r="J36" s="60">
        <f t="shared" si="0"/>
        <v>0</v>
      </c>
      <c r="K36" s="64" t="e">
        <f>VLOOKUP($B36,'Équipes 2e cycle'!$A$7:$F$106,6,FALSE)</f>
        <v>#N/A</v>
      </c>
      <c r="L36" s="8"/>
      <c r="M36" s="64">
        <f>IFERROR((85*$J36/J8+$K36)+IF(L36="",0,1/L36/1000),0)</f>
        <v>0</v>
      </c>
    </row>
    <row r="37" spans="1:13" ht="22.5" customHeight="1" x14ac:dyDescent="0.25">
      <c r="A37" s="60">
        <f t="shared" si="1"/>
        <v>0</v>
      </c>
      <c r="B37" s="61">
        <f>'Équipes 2e cycle'!A35</f>
        <v>0</v>
      </c>
      <c r="C37" s="1" t="e">
        <f>VLOOKUP($B37,'Équipes 2e cycle'!$A$7:$F$106,2,FALSE)</f>
        <v>#N/A</v>
      </c>
      <c r="D37" s="1" t="e">
        <f>VLOOKUP($B37,'Équipes 2e cycle'!$A$7:$F$106,3,FALSE)</f>
        <v>#N/A</v>
      </c>
      <c r="E37" s="62" t="e">
        <f>VLOOKUP($B37,'Équipes 2e cycle'!$A$7:$F$106,4,FALSE)</f>
        <v>#N/A</v>
      </c>
      <c r="F37" s="7"/>
      <c r="G37" s="63">
        <f t="shared" si="2"/>
        <v>0</v>
      </c>
      <c r="H37" s="7"/>
      <c r="I37" s="63">
        <f t="shared" si="3"/>
        <v>0</v>
      </c>
      <c r="J37" s="60">
        <f t="shared" si="0"/>
        <v>0</v>
      </c>
      <c r="K37" s="64" t="e">
        <f>VLOOKUP($B37,'Équipes 2e cycle'!$A$7:$F$106,6,FALSE)</f>
        <v>#N/A</v>
      </c>
      <c r="L37" s="8"/>
      <c r="M37" s="64">
        <f>IFERROR((85*$J37/J8+$K37)+IF(L37="",0,1/L37/1000),0)</f>
        <v>0</v>
      </c>
    </row>
    <row r="38" spans="1:13" ht="22.5" customHeight="1" x14ac:dyDescent="0.25">
      <c r="A38" s="60">
        <f t="shared" si="1"/>
        <v>0</v>
      </c>
      <c r="B38" s="61">
        <f>'Équipes 2e cycle'!A36</f>
        <v>0</v>
      </c>
      <c r="C38" s="1" t="e">
        <f>VLOOKUP($B38,'Équipes 2e cycle'!$A$7:$F$106,2,FALSE)</f>
        <v>#N/A</v>
      </c>
      <c r="D38" s="1" t="e">
        <f>VLOOKUP($B38,'Équipes 2e cycle'!$A$7:$F$106,3,FALSE)</f>
        <v>#N/A</v>
      </c>
      <c r="E38" s="62" t="e">
        <f>VLOOKUP($B38,'Équipes 2e cycle'!$A$7:$F$106,4,FALSE)</f>
        <v>#N/A</v>
      </c>
      <c r="F38" s="7"/>
      <c r="G38" s="63">
        <f t="shared" si="2"/>
        <v>0</v>
      </c>
      <c r="H38" s="7"/>
      <c r="I38" s="63">
        <f t="shared" si="3"/>
        <v>0</v>
      </c>
      <c r="J38" s="60">
        <f t="shared" si="0"/>
        <v>0</v>
      </c>
      <c r="K38" s="64" t="e">
        <f>VLOOKUP($B38,'Équipes 2e cycle'!$A$7:$F$106,6,FALSE)</f>
        <v>#N/A</v>
      </c>
      <c r="L38" s="8"/>
      <c r="M38" s="64">
        <f>IFERROR((85*$J38/J8+$K38)+IF(L38="",0,1/L38/1000),0)</f>
        <v>0</v>
      </c>
    </row>
    <row r="39" spans="1:13" ht="22.5" customHeight="1" x14ac:dyDescent="0.25">
      <c r="B39" s="61">
        <f>'Équipes 2e cycle'!A37</f>
        <v>0</v>
      </c>
      <c r="C39" s="1" t="e">
        <f>VLOOKUP($B39,'Équipes 2e cycle'!$A$7:$F$106,2,FALSE)</f>
        <v>#N/A</v>
      </c>
      <c r="D39" s="1" t="e">
        <f>VLOOKUP($B39,'Équipes 2e cycle'!$A$7:$F$106,3,FALSE)</f>
        <v>#N/A</v>
      </c>
      <c r="E39" s="62" t="e">
        <f>VLOOKUP($B39,'Équipes 2e cycle'!$A$7:$F$106,4,FALSE)</f>
        <v>#N/A</v>
      </c>
      <c r="F39" s="7"/>
      <c r="G39" s="63">
        <f t="shared" si="2"/>
        <v>0</v>
      </c>
      <c r="H39" s="7"/>
      <c r="I39" s="63">
        <f t="shared" si="3"/>
        <v>0</v>
      </c>
      <c r="J39" s="60">
        <f t="shared" si="0"/>
        <v>0</v>
      </c>
      <c r="K39" s="64" t="e">
        <f>VLOOKUP($B39,'Équipes 2e cycle'!$A$7:$F$106,6,FALSE)</f>
        <v>#N/A</v>
      </c>
      <c r="L39" s="8"/>
      <c r="M39" s="64">
        <f>IFERROR((85*$J39/J8+$K39)+IF(L39="",0,1/L39/1000),0)</f>
        <v>0</v>
      </c>
    </row>
    <row r="40" spans="1:13" ht="22.5" customHeight="1" x14ac:dyDescent="0.25">
      <c r="B40" s="61">
        <f>'Équipes 2e cycle'!A38</f>
        <v>0</v>
      </c>
      <c r="C40" s="1" t="e">
        <f>VLOOKUP($B40,'Équipes 2e cycle'!$A$7:$F$106,2,FALSE)</f>
        <v>#N/A</v>
      </c>
      <c r="D40" s="1" t="e">
        <f>VLOOKUP($B40,'Équipes 2e cycle'!$A$7:$F$106,3,FALSE)</f>
        <v>#N/A</v>
      </c>
      <c r="E40" s="62" t="e">
        <f>VLOOKUP($B40,'Équipes 2e cycle'!$A$7:$F$106,4,FALSE)</f>
        <v>#N/A</v>
      </c>
      <c r="F40" s="7"/>
      <c r="G40" s="63">
        <f t="shared" si="2"/>
        <v>0</v>
      </c>
      <c r="H40" s="7"/>
      <c r="I40" s="63">
        <f t="shared" si="3"/>
        <v>0</v>
      </c>
      <c r="J40" s="60">
        <f t="shared" si="0"/>
        <v>0</v>
      </c>
      <c r="K40" s="64" t="e">
        <f>VLOOKUP($B40,'Équipes 2e cycle'!$A$7:$F$106,6,FALSE)</f>
        <v>#N/A</v>
      </c>
      <c r="L40" s="8"/>
      <c r="M40" s="64">
        <f>IFERROR((85*$J40/J8+$K40)+IF(L40="",0,1/L40/1000),0)</f>
        <v>0</v>
      </c>
    </row>
    <row r="41" spans="1:13" ht="22.5" customHeight="1" x14ac:dyDescent="0.25">
      <c r="B41" s="61">
        <f>'Équipes 2e cycle'!A39</f>
        <v>0</v>
      </c>
      <c r="C41" s="1" t="e">
        <f>VLOOKUP($B41,'Équipes 2e cycle'!$A$7:$F$106,2,FALSE)</f>
        <v>#N/A</v>
      </c>
      <c r="D41" s="1" t="e">
        <f>VLOOKUP($B41,'Équipes 2e cycle'!$A$7:$F$106,3,FALSE)</f>
        <v>#N/A</v>
      </c>
      <c r="E41" s="62" t="e">
        <f>VLOOKUP($B41,'Équipes 2e cycle'!$A$7:$F$106,4,FALSE)</f>
        <v>#N/A</v>
      </c>
      <c r="F41" s="7"/>
      <c r="G41" s="63">
        <f t="shared" si="2"/>
        <v>0</v>
      </c>
      <c r="H41" s="7"/>
      <c r="I41" s="63">
        <f t="shared" si="3"/>
        <v>0</v>
      </c>
      <c r="J41" s="60">
        <f t="shared" si="0"/>
        <v>0</v>
      </c>
      <c r="K41" s="64" t="e">
        <f>VLOOKUP($B41,'Équipes 2e cycle'!$A$7:$F$106,6,FALSE)</f>
        <v>#N/A</v>
      </c>
      <c r="L41" s="8"/>
      <c r="M41" s="64">
        <f>IFERROR((85*$J41/J8+$K41)+IF(L41="",0,1/L41/1000),0)</f>
        <v>0</v>
      </c>
    </row>
    <row r="42" spans="1:13" ht="22.5" customHeight="1" x14ac:dyDescent="0.25">
      <c r="B42" s="61">
        <f>'Équipes 2e cycle'!A40</f>
        <v>0</v>
      </c>
      <c r="C42" s="1" t="e">
        <f>VLOOKUP($B42,'Équipes 2e cycle'!$A$7:$F$106,2,FALSE)</f>
        <v>#N/A</v>
      </c>
      <c r="D42" s="1" t="e">
        <f>VLOOKUP($B42,'Équipes 2e cycle'!$A$7:$F$106,3,FALSE)</f>
        <v>#N/A</v>
      </c>
      <c r="E42" s="62" t="e">
        <f>VLOOKUP($B42,'Équipes 2e cycle'!$A$7:$F$106,4,FALSE)</f>
        <v>#N/A</v>
      </c>
      <c r="F42" s="7"/>
      <c r="G42" s="63">
        <f t="shared" si="2"/>
        <v>0</v>
      </c>
      <c r="H42" s="7"/>
      <c r="I42" s="63">
        <f t="shared" si="3"/>
        <v>0</v>
      </c>
      <c r="J42" s="60">
        <f t="shared" si="0"/>
        <v>0</v>
      </c>
      <c r="K42" s="64" t="e">
        <f>VLOOKUP($B42,'Équipes 2e cycle'!$A$7:$F$106,6,FALSE)</f>
        <v>#N/A</v>
      </c>
      <c r="L42" s="8"/>
      <c r="M42" s="64">
        <f>IFERROR((85*$J42/J8+$K42)+IF(L42="",0,1/L42/1000),0)</f>
        <v>0</v>
      </c>
    </row>
    <row r="43" spans="1:13" ht="22.5" customHeight="1" x14ac:dyDescent="0.25">
      <c r="B43" s="61">
        <f>'Équipes 2e cycle'!A41</f>
        <v>0</v>
      </c>
      <c r="C43" s="1" t="e">
        <f>VLOOKUP($B43,'Équipes 2e cycle'!$A$7:$F$106,2,FALSE)</f>
        <v>#N/A</v>
      </c>
      <c r="D43" s="1" t="e">
        <f>VLOOKUP($B43,'Équipes 2e cycle'!$A$7:$F$106,3,FALSE)</f>
        <v>#N/A</v>
      </c>
      <c r="E43" s="62" t="e">
        <f>VLOOKUP($B43,'Équipes 2e cycle'!$A$7:$F$106,4,FALSE)</f>
        <v>#N/A</v>
      </c>
      <c r="F43" s="7"/>
      <c r="G43" s="63">
        <f t="shared" si="2"/>
        <v>0</v>
      </c>
      <c r="H43" s="7"/>
      <c r="I43" s="63">
        <f t="shared" si="3"/>
        <v>0</v>
      </c>
      <c r="J43" s="60">
        <f t="shared" si="0"/>
        <v>0</v>
      </c>
      <c r="K43" s="64" t="e">
        <f>VLOOKUP($B43,'Équipes 2e cycle'!$A$7:$F$106,6,FALSE)</f>
        <v>#N/A</v>
      </c>
      <c r="L43" s="8"/>
      <c r="M43" s="64">
        <f>IFERROR((85*$J43/J8+$K43)+IF(L43="",0,1/L43/1000),0)</f>
        <v>0</v>
      </c>
    </row>
    <row r="44" spans="1:13" ht="22.5" customHeight="1" x14ac:dyDescent="0.25">
      <c r="B44" s="61">
        <f>'Équipes 2e cycle'!A42</f>
        <v>0</v>
      </c>
      <c r="C44" s="1" t="e">
        <f>VLOOKUP($B44,'Équipes 2e cycle'!$A$7:$F$106,2,FALSE)</f>
        <v>#N/A</v>
      </c>
      <c r="D44" s="1" t="e">
        <f>VLOOKUP($B44,'Équipes 2e cycle'!$A$7:$F$106,3,FALSE)</f>
        <v>#N/A</v>
      </c>
      <c r="E44" s="62" t="e">
        <f>VLOOKUP($B44,'Équipes 2e cycle'!$A$7:$F$106,4,FALSE)</f>
        <v>#N/A</v>
      </c>
      <c r="F44" s="7"/>
      <c r="G44" s="63">
        <f t="shared" si="2"/>
        <v>0</v>
      </c>
      <c r="H44" s="7"/>
      <c r="I44" s="63">
        <f t="shared" si="3"/>
        <v>0</v>
      </c>
      <c r="J44" s="60">
        <f t="shared" si="0"/>
        <v>0</v>
      </c>
      <c r="K44" s="64" t="e">
        <f>VLOOKUP($B44,'Équipes 2e cycle'!$A$7:$F$106,6,FALSE)</f>
        <v>#N/A</v>
      </c>
      <c r="L44" s="8"/>
      <c r="M44" s="64">
        <f>IFERROR((85*$J44/J8+$K44)+IF(L44="",0,1/L44/1000),0)</f>
        <v>0</v>
      </c>
    </row>
    <row r="45" spans="1:13" ht="22.5" customHeight="1" x14ac:dyDescent="0.25">
      <c r="B45" s="61">
        <f>'Équipes 2e cycle'!A43</f>
        <v>0</v>
      </c>
      <c r="C45" s="1" t="e">
        <f>VLOOKUP($B45,'Équipes 2e cycle'!$A$7:$F$106,2,FALSE)</f>
        <v>#N/A</v>
      </c>
      <c r="D45" s="1" t="e">
        <f>VLOOKUP($B45,'Équipes 2e cycle'!$A$7:$F$106,3,FALSE)</f>
        <v>#N/A</v>
      </c>
      <c r="E45" s="62" t="e">
        <f>VLOOKUP($B45,'Équipes 2e cycle'!$A$7:$F$106,4,FALSE)</f>
        <v>#N/A</v>
      </c>
      <c r="F45" s="7"/>
      <c r="G45" s="63">
        <f t="shared" si="2"/>
        <v>0</v>
      </c>
      <c r="H45" s="7"/>
      <c r="I45" s="63">
        <f t="shared" si="3"/>
        <v>0</v>
      </c>
      <c r="J45" s="60">
        <f t="shared" si="0"/>
        <v>0</v>
      </c>
      <c r="K45" s="64" t="e">
        <f>VLOOKUP($B45,'Équipes 2e cycle'!$A$7:$F$106,6,FALSE)</f>
        <v>#N/A</v>
      </c>
      <c r="L45" s="8"/>
      <c r="M45" s="64">
        <f>IFERROR((85*$J45/J8+$K45)+IF(L45="",0,1/L45/1000),0)</f>
        <v>0</v>
      </c>
    </row>
    <row r="46" spans="1:13" ht="22.5" customHeight="1" x14ac:dyDescent="0.25">
      <c r="B46" s="61">
        <f>'Équipes 2e cycle'!A44</f>
        <v>0</v>
      </c>
      <c r="C46" s="1" t="e">
        <f>VLOOKUP($B46,'Équipes 2e cycle'!$A$7:$F$106,2,FALSE)</f>
        <v>#N/A</v>
      </c>
      <c r="D46" s="1" t="e">
        <f>VLOOKUP($B46,'Équipes 2e cycle'!$A$7:$F$106,3,FALSE)</f>
        <v>#N/A</v>
      </c>
      <c r="E46" s="62" t="e">
        <f>VLOOKUP($B46,'Équipes 2e cycle'!$A$7:$F$106,4,FALSE)</f>
        <v>#N/A</v>
      </c>
      <c r="F46" s="7"/>
      <c r="G46" s="63">
        <f t="shared" si="2"/>
        <v>0</v>
      </c>
      <c r="H46" s="7"/>
      <c r="I46" s="63">
        <f t="shared" si="3"/>
        <v>0</v>
      </c>
      <c r="J46" s="60">
        <f t="shared" si="0"/>
        <v>0</v>
      </c>
      <c r="K46" s="64" t="e">
        <f>VLOOKUP($B46,'Équipes 2e cycle'!$A$7:$F$106,6,FALSE)</f>
        <v>#N/A</v>
      </c>
      <c r="L46" s="8"/>
      <c r="M46" s="64">
        <f>IFERROR((85*$J46/J8+$K46)+IF(L46="",0,1/L46/1000),0)</f>
        <v>0</v>
      </c>
    </row>
    <row r="47" spans="1:13" ht="22.5" customHeight="1" x14ac:dyDescent="0.25">
      <c r="B47" s="61">
        <f>'Équipes 2e cycle'!A45</f>
        <v>0</v>
      </c>
      <c r="C47" s="1" t="e">
        <f>VLOOKUP($B47,'Équipes 2e cycle'!$A$7:$F$106,2,FALSE)</f>
        <v>#N/A</v>
      </c>
      <c r="D47" s="1" t="e">
        <f>VLOOKUP($B47,'Équipes 2e cycle'!$A$7:$F$106,3,FALSE)</f>
        <v>#N/A</v>
      </c>
      <c r="E47" s="62" t="e">
        <f>VLOOKUP($B47,'Équipes 2e cycle'!$A$7:$F$106,4,FALSE)</f>
        <v>#N/A</v>
      </c>
      <c r="F47" s="7"/>
      <c r="G47" s="63">
        <f t="shared" si="2"/>
        <v>0</v>
      </c>
      <c r="H47" s="7"/>
      <c r="I47" s="63">
        <f t="shared" si="3"/>
        <v>0</v>
      </c>
      <c r="J47" s="60">
        <f t="shared" si="0"/>
        <v>0</v>
      </c>
      <c r="K47" s="64" t="e">
        <f>VLOOKUP($B47,'Équipes 2e cycle'!$A$7:$F$106,6,FALSE)</f>
        <v>#N/A</v>
      </c>
      <c r="L47" s="8"/>
      <c r="M47" s="64">
        <f>IFERROR((85*$J47/J8+$K47)+IF(L47="",0,1/L47/1000),0)</f>
        <v>0</v>
      </c>
    </row>
    <row r="48" spans="1:13" ht="22.5" customHeight="1" x14ac:dyDescent="0.25">
      <c r="B48" s="61">
        <f>'Équipes 2e cycle'!A46</f>
        <v>0</v>
      </c>
      <c r="C48" s="1" t="e">
        <f>VLOOKUP($B48,'Équipes 2e cycle'!$A$7:$F$106,2,FALSE)</f>
        <v>#N/A</v>
      </c>
      <c r="D48" s="1" t="e">
        <f>VLOOKUP($B48,'Équipes 2e cycle'!$A$7:$F$106,3,FALSE)</f>
        <v>#N/A</v>
      </c>
      <c r="E48" s="62" t="e">
        <f>VLOOKUP($B48,'Équipes 2e cycle'!$A$7:$F$106,4,FALSE)</f>
        <v>#N/A</v>
      </c>
      <c r="F48" s="7"/>
      <c r="G48" s="63">
        <f t="shared" si="2"/>
        <v>0</v>
      </c>
      <c r="H48" s="7"/>
      <c r="I48" s="63">
        <f t="shared" si="3"/>
        <v>0</v>
      </c>
      <c r="J48" s="60">
        <f t="shared" si="0"/>
        <v>0</v>
      </c>
      <c r="K48" s="64" t="e">
        <f>VLOOKUP($B48,'Équipes 2e cycle'!$A$7:$F$106,6,FALSE)</f>
        <v>#N/A</v>
      </c>
      <c r="L48" s="8"/>
      <c r="M48" s="64">
        <f>IFERROR((85*$J48/J8+$K48)+IF(L48="",0,1/L48/1000),0)</f>
        <v>0</v>
      </c>
    </row>
    <row r="49" spans="2:13" ht="22.5" customHeight="1" x14ac:dyDescent="0.25">
      <c r="B49" s="61">
        <f>'Équipes 2e cycle'!A47</f>
        <v>0</v>
      </c>
      <c r="C49" s="1" t="e">
        <f>VLOOKUP($B49,'Équipes 2e cycle'!$A$7:$F$106,2,FALSE)</f>
        <v>#N/A</v>
      </c>
      <c r="D49" s="1" t="e">
        <f>VLOOKUP($B49,'Équipes 2e cycle'!$A$7:$F$106,3,FALSE)</f>
        <v>#N/A</v>
      </c>
      <c r="E49" s="62" t="e">
        <f>VLOOKUP($B49,'Équipes 2e cycle'!$A$7:$F$106,4,FALSE)</f>
        <v>#N/A</v>
      </c>
      <c r="F49" s="7"/>
      <c r="G49" s="63">
        <f t="shared" si="2"/>
        <v>0</v>
      </c>
      <c r="H49" s="7"/>
      <c r="I49" s="63">
        <f t="shared" si="3"/>
        <v>0</v>
      </c>
      <c r="J49" s="60">
        <f t="shared" si="0"/>
        <v>0</v>
      </c>
      <c r="K49" s="64" t="e">
        <f>VLOOKUP($B49,'Équipes 2e cycle'!$A$7:$F$106,6,FALSE)</f>
        <v>#N/A</v>
      </c>
      <c r="L49" s="8"/>
      <c r="M49" s="64">
        <f>IFERROR((85*$J49/J8+$K49)+IF(L49="",0,1/L49/1000),0)</f>
        <v>0</v>
      </c>
    </row>
    <row r="50" spans="2:13" ht="22.5" customHeight="1" x14ac:dyDescent="0.25">
      <c r="B50" s="61">
        <f>'Équipes 2e cycle'!A48</f>
        <v>0</v>
      </c>
      <c r="C50" s="1" t="e">
        <f>VLOOKUP($B50,'Équipes 2e cycle'!$A$7:$F$106,2,FALSE)</f>
        <v>#N/A</v>
      </c>
      <c r="D50" s="1" t="e">
        <f>VLOOKUP($B50,'Équipes 2e cycle'!$A$7:$F$106,3,FALSE)</f>
        <v>#N/A</v>
      </c>
      <c r="E50" s="62" t="e">
        <f>VLOOKUP($B50,'Équipes 2e cycle'!$A$7:$F$106,4,FALSE)</f>
        <v>#N/A</v>
      </c>
      <c r="F50" s="7"/>
      <c r="G50" s="63">
        <f t="shared" si="2"/>
        <v>0</v>
      </c>
      <c r="H50" s="7"/>
      <c r="I50" s="63">
        <f t="shared" si="3"/>
        <v>0</v>
      </c>
      <c r="J50" s="60">
        <f t="shared" si="0"/>
        <v>0</v>
      </c>
      <c r="K50" s="64" t="e">
        <f>VLOOKUP($B50,'Équipes 2e cycle'!$A$7:$F$106,6,FALSE)</f>
        <v>#N/A</v>
      </c>
      <c r="L50" s="8"/>
      <c r="M50" s="64">
        <f>IFERROR((85*$J50/J8+$K50)+IF(L50="",0,1/L50/1000),0)</f>
        <v>0</v>
      </c>
    </row>
    <row r="51" spans="2:13" ht="22.5" customHeight="1" x14ac:dyDescent="0.25">
      <c r="B51" s="61">
        <f>'Équipes 2e cycle'!A49</f>
        <v>0</v>
      </c>
      <c r="C51" s="1" t="e">
        <f>VLOOKUP($B51,'Équipes 2e cycle'!$A$7:$F$106,2,FALSE)</f>
        <v>#N/A</v>
      </c>
      <c r="D51" s="1" t="e">
        <f>VLOOKUP($B51,'Équipes 2e cycle'!$A$7:$F$106,3,FALSE)</f>
        <v>#N/A</v>
      </c>
      <c r="E51" s="62" t="e">
        <f>VLOOKUP($B51,'Équipes 2e cycle'!$A$7:$F$106,4,FALSE)</f>
        <v>#N/A</v>
      </c>
      <c r="F51" s="7"/>
      <c r="G51" s="63">
        <f t="shared" si="2"/>
        <v>0</v>
      </c>
      <c r="H51" s="7"/>
      <c r="I51" s="63">
        <f t="shared" si="3"/>
        <v>0</v>
      </c>
      <c r="J51" s="60">
        <f t="shared" si="0"/>
        <v>0</v>
      </c>
      <c r="K51" s="64" t="e">
        <f>VLOOKUP($B51,'Équipes 2e cycle'!$A$7:$F$106,6,FALSE)</f>
        <v>#N/A</v>
      </c>
      <c r="L51" s="8"/>
      <c r="M51" s="64">
        <f>IFERROR((85*$J51/J8+$K51)+IF(L51="",0,1/L51/1000),0)</f>
        <v>0</v>
      </c>
    </row>
    <row r="52" spans="2:13" ht="22.5" customHeight="1" x14ac:dyDescent="0.25">
      <c r="B52" s="61">
        <f>'Équipes 2e cycle'!A50</f>
        <v>0</v>
      </c>
      <c r="C52" s="1" t="e">
        <f>VLOOKUP($B52,'Équipes 2e cycle'!$A$7:$F$106,2,FALSE)</f>
        <v>#N/A</v>
      </c>
      <c r="D52" s="1" t="e">
        <f>VLOOKUP($B52,'Équipes 2e cycle'!$A$7:$F$106,3,FALSE)</f>
        <v>#N/A</v>
      </c>
      <c r="E52" s="62" t="e">
        <f>VLOOKUP($B52,'Équipes 2e cycle'!$A$7:$F$106,4,FALSE)</f>
        <v>#N/A</v>
      </c>
      <c r="F52" s="7"/>
      <c r="G52" s="63">
        <f t="shared" si="2"/>
        <v>0</v>
      </c>
      <c r="H52" s="7"/>
      <c r="I52" s="63">
        <f t="shared" si="3"/>
        <v>0</v>
      </c>
      <c r="J52" s="60">
        <f t="shared" si="0"/>
        <v>0</v>
      </c>
      <c r="K52" s="64" t="e">
        <f>VLOOKUP($B52,'Équipes 2e cycle'!$A$7:$F$106,6,FALSE)</f>
        <v>#N/A</v>
      </c>
      <c r="L52" s="8"/>
      <c r="M52" s="64">
        <f>IFERROR((85*$J52/J8+$K52)+IF(L52="",0,1/L52/1000),0)</f>
        <v>0</v>
      </c>
    </row>
    <row r="53" spans="2:13" ht="22.5" customHeight="1" x14ac:dyDescent="0.25">
      <c r="B53" s="61">
        <f>'Équipes 2e cycle'!A51</f>
        <v>0</v>
      </c>
      <c r="C53" s="1" t="e">
        <f>VLOOKUP($B53,'Équipes 2e cycle'!$A$7:$F$106,2,FALSE)</f>
        <v>#N/A</v>
      </c>
      <c r="D53" s="1" t="e">
        <f>VLOOKUP($B53,'Équipes 2e cycle'!$A$7:$F$106,3,FALSE)</f>
        <v>#N/A</v>
      </c>
      <c r="E53" s="62" t="e">
        <f>VLOOKUP($B53,'Équipes 2e cycle'!$A$7:$F$106,4,FALSE)</f>
        <v>#N/A</v>
      </c>
      <c r="F53" s="7"/>
      <c r="G53" s="63">
        <f t="shared" si="2"/>
        <v>0</v>
      </c>
      <c r="H53" s="7"/>
      <c r="I53" s="63">
        <f t="shared" si="3"/>
        <v>0</v>
      </c>
      <c r="J53" s="60">
        <f t="shared" si="0"/>
        <v>0</v>
      </c>
      <c r="K53" s="64" t="e">
        <f>VLOOKUP($B53,'Équipes 2e cycle'!$A$7:$F$106,6,FALSE)</f>
        <v>#N/A</v>
      </c>
      <c r="L53" s="8"/>
      <c r="M53" s="64">
        <f>IFERROR((85*$J53/J8+$K53)+IF(L53="",0,1/L53/1000),0)</f>
        <v>0</v>
      </c>
    </row>
    <row r="54" spans="2:13" ht="22.5" customHeight="1" x14ac:dyDescent="0.25">
      <c r="B54" s="61">
        <f>'Équipes 2e cycle'!A52</f>
        <v>0</v>
      </c>
      <c r="C54" s="1" t="e">
        <f>VLOOKUP($B54,'Équipes 2e cycle'!$A$7:$F$106,2,FALSE)</f>
        <v>#N/A</v>
      </c>
      <c r="D54" s="1" t="e">
        <f>VLOOKUP($B54,'Équipes 2e cycle'!$A$7:$F$106,3,FALSE)</f>
        <v>#N/A</v>
      </c>
      <c r="E54" s="62" t="e">
        <f>VLOOKUP($B54,'Équipes 2e cycle'!$A$7:$F$106,4,FALSE)</f>
        <v>#N/A</v>
      </c>
      <c r="F54" s="7"/>
      <c r="G54" s="63">
        <f t="shared" si="2"/>
        <v>0</v>
      </c>
      <c r="H54" s="7"/>
      <c r="I54" s="63">
        <f t="shared" si="3"/>
        <v>0</v>
      </c>
      <c r="J54" s="60">
        <f t="shared" si="0"/>
        <v>0</v>
      </c>
      <c r="K54" s="64" t="e">
        <f>VLOOKUP($B54,'Équipes 2e cycle'!$A$7:$F$106,6,FALSE)</f>
        <v>#N/A</v>
      </c>
      <c r="L54" s="8"/>
      <c r="M54" s="64">
        <f>IFERROR((85*$J54/J8+$K54)+IF(L54="",0,1/L54/1000),0)</f>
        <v>0</v>
      </c>
    </row>
    <row r="55" spans="2:13" ht="22.5" customHeight="1" x14ac:dyDescent="0.25">
      <c r="B55" s="61">
        <f>'Équipes 2e cycle'!A53</f>
        <v>0</v>
      </c>
      <c r="C55" s="1" t="e">
        <f>VLOOKUP($B55,'Équipes 2e cycle'!$A$7:$F$106,2,FALSE)</f>
        <v>#N/A</v>
      </c>
      <c r="D55" s="1" t="e">
        <f>VLOOKUP($B55,'Équipes 2e cycle'!$A$7:$F$106,3,FALSE)</f>
        <v>#N/A</v>
      </c>
      <c r="E55" s="62" t="e">
        <f>VLOOKUP($B55,'Équipes 2e cycle'!$A$7:$F$106,4,FALSE)</f>
        <v>#N/A</v>
      </c>
      <c r="F55" s="7"/>
      <c r="G55" s="63">
        <f t="shared" si="2"/>
        <v>0</v>
      </c>
      <c r="H55" s="7"/>
      <c r="I55" s="63">
        <f t="shared" si="3"/>
        <v>0</v>
      </c>
      <c r="J55" s="60">
        <f t="shared" si="0"/>
        <v>0</v>
      </c>
      <c r="K55" s="64" t="e">
        <f>VLOOKUP($B55,'Équipes 2e cycle'!$A$7:$F$106,6,FALSE)</f>
        <v>#N/A</v>
      </c>
      <c r="L55" s="8"/>
      <c r="M55" s="64">
        <f>IFERROR((85*$J55/J8+$K55)+IF(L55="",0,1/L55/1000),0)</f>
        <v>0</v>
      </c>
    </row>
    <row r="56" spans="2:13" ht="22.5" customHeight="1" x14ac:dyDescent="0.25">
      <c r="B56" s="61">
        <f>'Équipes 2e cycle'!A54</f>
        <v>0</v>
      </c>
      <c r="C56" s="1" t="e">
        <f>VLOOKUP($B56,'Équipes 2e cycle'!$A$7:$F$106,2,FALSE)</f>
        <v>#N/A</v>
      </c>
      <c r="D56" s="1" t="e">
        <f>VLOOKUP($B56,'Équipes 2e cycle'!$A$7:$F$106,3,FALSE)</f>
        <v>#N/A</v>
      </c>
      <c r="E56" s="62" t="e">
        <f>VLOOKUP($B56,'Équipes 2e cycle'!$A$7:$F$106,4,FALSE)</f>
        <v>#N/A</v>
      </c>
      <c r="F56" s="7"/>
      <c r="G56" s="63">
        <f t="shared" si="2"/>
        <v>0</v>
      </c>
      <c r="H56" s="7"/>
      <c r="I56" s="63">
        <f t="shared" si="3"/>
        <v>0</v>
      </c>
      <c r="J56" s="60">
        <f t="shared" si="0"/>
        <v>0</v>
      </c>
      <c r="K56" s="64" t="e">
        <f>VLOOKUP($B56,'Équipes 2e cycle'!$A$7:$F$106,6,FALSE)</f>
        <v>#N/A</v>
      </c>
      <c r="L56" s="8"/>
      <c r="M56" s="64">
        <f>IFERROR((85*$J56/J8+$K56)+IF(L56="",0,1/L56/1000),0)</f>
        <v>0</v>
      </c>
    </row>
    <row r="57" spans="2:13" ht="22.5" customHeight="1" x14ac:dyDescent="0.25">
      <c r="B57" s="61">
        <f>'Équipes 2e cycle'!A55</f>
        <v>0</v>
      </c>
      <c r="C57" s="1" t="e">
        <f>VLOOKUP($B57,'Équipes 2e cycle'!$A$7:$F$106,2,FALSE)</f>
        <v>#N/A</v>
      </c>
      <c r="D57" s="1" t="e">
        <f>VLOOKUP($B57,'Équipes 2e cycle'!$A$7:$F$106,3,FALSE)</f>
        <v>#N/A</v>
      </c>
      <c r="E57" s="62" t="e">
        <f>VLOOKUP($B57,'Équipes 2e cycle'!$A$7:$F$106,4,FALSE)</f>
        <v>#N/A</v>
      </c>
      <c r="F57" s="7"/>
      <c r="G57" s="63">
        <f t="shared" si="2"/>
        <v>0</v>
      </c>
      <c r="H57" s="7"/>
      <c r="I57" s="63">
        <f t="shared" si="3"/>
        <v>0</v>
      </c>
      <c r="J57" s="60">
        <f t="shared" si="0"/>
        <v>0</v>
      </c>
      <c r="K57" s="64" t="e">
        <f>VLOOKUP($B57,'Équipes 2e cycle'!$A$7:$F$106,6,FALSE)</f>
        <v>#N/A</v>
      </c>
      <c r="L57" s="8"/>
      <c r="M57" s="64">
        <f>IFERROR((85*$J57/J8+$K57)+IF(L57="",0,1/L57/1000),0)</f>
        <v>0</v>
      </c>
    </row>
    <row r="58" spans="2:13" ht="22.5" customHeight="1" x14ac:dyDescent="0.25">
      <c r="B58" s="61">
        <f>'Équipes 2e cycle'!A56</f>
        <v>0</v>
      </c>
      <c r="C58" s="1" t="e">
        <f>VLOOKUP($B58,'Équipes 2e cycle'!$A$7:$F$106,2,FALSE)</f>
        <v>#N/A</v>
      </c>
      <c r="D58" s="1" t="e">
        <f>VLOOKUP($B58,'Équipes 2e cycle'!$A$7:$F$106,3,FALSE)</f>
        <v>#N/A</v>
      </c>
      <c r="E58" s="62" t="e">
        <f>VLOOKUP($B58,'Équipes 2e cycle'!$A$7:$F$106,4,FALSE)</f>
        <v>#N/A</v>
      </c>
      <c r="F58" s="7"/>
      <c r="G58" s="63">
        <f t="shared" si="2"/>
        <v>0</v>
      </c>
      <c r="H58" s="7"/>
      <c r="I58" s="63">
        <f t="shared" si="3"/>
        <v>0</v>
      </c>
      <c r="J58" s="60">
        <f t="shared" si="0"/>
        <v>0</v>
      </c>
      <c r="K58" s="64" t="e">
        <f>VLOOKUP($B58,'Équipes 2e cycle'!$A$7:$F$106,6,FALSE)</f>
        <v>#N/A</v>
      </c>
      <c r="L58" s="8"/>
      <c r="M58" s="64">
        <f>IFERROR((85*$J58/J8+$K58)+IF(L58="",0,1/L58/1000),0)</f>
        <v>0</v>
      </c>
    </row>
    <row r="59" spans="2:13" ht="22.5" customHeight="1" x14ac:dyDescent="0.25">
      <c r="B59" s="61">
        <f>'Équipes 2e cycle'!A57</f>
        <v>0</v>
      </c>
      <c r="C59" s="1" t="e">
        <f>VLOOKUP($B59,'Équipes 2e cycle'!$A$7:$F$106,2,FALSE)</f>
        <v>#N/A</v>
      </c>
      <c r="D59" s="1" t="e">
        <f>VLOOKUP($B59,'Équipes 2e cycle'!$A$7:$F$106,3,FALSE)</f>
        <v>#N/A</v>
      </c>
      <c r="E59" s="62" t="e">
        <f>VLOOKUP($B59,'Équipes 2e cycle'!$A$7:$F$106,4,FALSE)</f>
        <v>#N/A</v>
      </c>
      <c r="F59" s="6"/>
      <c r="G59" s="63">
        <f t="shared" si="2"/>
        <v>0</v>
      </c>
      <c r="H59" s="6"/>
      <c r="I59" s="63">
        <f t="shared" si="3"/>
        <v>0</v>
      </c>
      <c r="J59" s="60">
        <f t="shared" si="0"/>
        <v>0</v>
      </c>
      <c r="K59" s="64" t="e">
        <f>VLOOKUP($B59,'Équipes 2e cycle'!$A$7:$F$106,6,FALSE)</f>
        <v>#N/A</v>
      </c>
      <c r="L59" s="6"/>
      <c r="M59" s="64">
        <f>IFERROR((85*$J59/J8+$K59)+IF(L59="",0,1/L59/1000),0)</f>
        <v>0</v>
      </c>
    </row>
    <row r="60" spans="2:13" ht="22.5" customHeight="1" x14ac:dyDescent="0.25">
      <c r="B60" s="61">
        <f>'Équipes 2e cycle'!A58</f>
        <v>0</v>
      </c>
      <c r="C60" s="1" t="e">
        <f>VLOOKUP($B60,'Équipes 2e cycle'!$A$7:$F$106,2,FALSE)</f>
        <v>#N/A</v>
      </c>
      <c r="D60" s="1" t="e">
        <f>VLOOKUP($B60,'Équipes 2e cycle'!$A$7:$F$106,3,FALSE)</f>
        <v>#N/A</v>
      </c>
      <c r="E60" s="62" t="e">
        <f>VLOOKUP($B60,'Équipes 2e cycle'!$A$7:$F$106,4,FALSE)</f>
        <v>#N/A</v>
      </c>
      <c r="F60" s="6"/>
      <c r="G60" s="63">
        <f t="shared" si="2"/>
        <v>0</v>
      </c>
      <c r="H60" s="6"/>
      <c r="I60" s="63">
        <f t="shared" si="3"/>
        <v>0</v>
      </c>
      <c r="J60" s="60">
        <f t="shared" si="0"/>
        <v>0</v>
      </c>
      <c r="K60" s="64" t="e">
        <f>VLOOKUP($B60,'Équipes 2e cycle'!$A$7:$F$106,6,FALSE)</f>
        <v>#N/A</v>
      </c>
      <c r="L60" s="6"/>
      <c r="M60" s="64">
        <f>IFERROR((85*$J60/J8+$K60)+IF(L60="",0,1/L60/1000),0)</f>
        <v>0</v>
      </c>
    </row>
    <row r="61" spans="2:13" ht="22.5" customHeight="1" x14ac:dyDescent="0.25">
      <c r="B61" s="61">
        <f>'Équipes 2e cycle'!A59</f>
        <v>0</v>
      </c>
      <c r="C61" s="1" t="e">
        <f>VLOOKUP($B61,'Équipes 2e cycle'!$A$7:$F$106,2,FALSE)</f>
        <v>#N/A</v>
      </c>
      <c r="D61" s="1" t="e">
        <f>VLOOKUP($B61,'Équipes 2e cycle'!$A$7:$F$106,3,FALSE)</f>
        <v>#N/A</v>
      </c>
      <c r="E61" s="62" t="e">
        <f>VLOOKUP($B61,'Équipes 2e cycle'!$A$7:$F$106,4,FALSE)</f>
        <v>#N/A</v>
      </c>
      <c r="F61" s="6"/>
      <c r="G61" s="63">
        <f t="shared" si="2"/>
        <v>0</v>
      </c>
      <c r="H61" s="6"/>
      <c r="I61" s="63">
        <f t="shared" si="3"/>
        <v>0</v>
      </c>
      <c r="J61" s="60">
        <f t="shared" si="0"/>
        <v>0</v>
      </c>
      <c r="K61" s="64" t="e">
        <f>VLOOKUP($B61,'Équipes 2e cycle'!$A$7:$F$106,6,FALSE)</f>
        <v>#N/A</v>
      </c>
      <c r="L61" s="6"/>
      <c r="M61" s="64">
        <f>IFERROR((85*$J61/J8+$K61)+IF(L61="",0,1/L61/1000),0)</f>
        <v>0</v>
      </c>
    </row>
    <row r="62" spans="2:13" ht="22.5" customHeight="1" x14ac:dyDescent="0.25">
      <c r="B62" s="61">
        <f>'Équipes 2e cycle'!A60</f>
        <v>0</v>
      </c>
      <c r="C62" s="1" t="e">
        <f>VLOOKUP($B62,'Équipes 2e cycle'!$A$7:$F$106,2,FALSE)</f>
        <v>#N/A</v>
      </c>
      <c r="D62" s="1" t="e">
        <f>VLOOKUP($B62,'Équipes 2e cycle'!$A$7:$F$106,3,FALSE)</f>
        <v>#N/A</v>
      </c>
      <c r="E62" s="62" t="e">
        <f>VLOOKUP($B62,'Équipes 2e cycle'!$A$7:$F$106,4,FALSE)</f>
        <v>#N/A</v>
      </c>
      <c r="F62" s="6"/>
      <c r="G62" s="63">
        <f t="shared" si="2"/>
        <v>0</v>
      </c>
      <c r="H62" s="6"/>
      <c r="I62" s="63">
        <f t="shared" si="3"/>
        <v>0</v>
      </c>
      <c r="J62" s="60">
        <f t="shared" si="0"/>
        <v>0</v>
      </c>
      <c r="K62" s="64" t="e">
        <f>VLOOKUP($B62,'Équipes 2e cycle'!$A$7:$F$106,6,FALSE)</f>
        <v>#N/A</v>
      </c>
      <c r="L62" s="6"/>
      <c r="M62" s="64">
        <f>IFERROR((85*$J62/J8+$K62)+IF(L62="",0,1/L62/1000),0)</f>
        <v>0</v>
      </c>
    </row>
    <row r="63" spans="2:13" ht="22.5" customHeight="1" x14ac:dyDescent="0.25">
      <c r="B63" s="61">
        <f>'Équipes 2e cycle'!A61</f>
        <v>0</v>
      </c>
      <c r="C63" s="1" t="e">
        <f>VLOOKUP($B63,'Équipes 2e cycle'!$A$7:$F$106,2,FALSE)</f>
        <v>#N/A</v>
      </c>
      <c r="D63" s="1" t="e">
        <f>VLOOKUP($B63,'Équipes 2e cycle'!$A$7:$F$106,3,FALSE)</f>
        <v>#N/A</v>
      </c>
      <c r="E63" s="62" t="e">
        <f>VLOOKUP($B63,'Équipes 2e cycle'!$A$7:$F$106,4,FALSE)</f>
        <v>#N/A</v>
      </c>
      <c r="F63" s="6"/>
      <c r="G63" s="63">
        <f t="shared" si="2"/>
        <v>0</v>
      </c>
      <c r="H63" s="6"/>
      <c r="I63" s="63">
        <f t="shared" si="3"/>
        <v>0</v>
      </c>
      <c r="J63" s="60">
        <f t="shared" si="0"/>
        <v>0</v>
      </c>
      <c r="K63" s="64" t="e">
        <f>VLOOKUP($B63,'Équipes 2e cycle'!$A$7:$F$106,6,FALSE)</f>
        <v>#N/A</v>
      </c>
      <c r="L63" s="6"/>
      <c r="M63" s="64">
        <f>IFERROR((85*$J63/J8+$K63)+IF(L63="",0,1/L63/1000),0)</f>
        <v>0</v>
      </c>
    </row>
    <row r="64" spans="2:13" ht="22.5" customHeight="1" x14ac:dyDescent="0.25">
      <c r="B64" s="61">
        <f>'Équipes 2e cycle'!A62</f>
        <v>0</v>
      </c>
      <c r="C64" s="1" t="e">
        <f>VLOOKUP($B64,'Équipes 2e cycle'!$A$7:$F$106,2,FALSE)</f>
        <v>#N/A</v>
      </c>
      <c r="D64" s="1" t="e">
        <f>VLOOKUP($B64,'Équipes 2e cycle'!$A$7:$F$106,3,FALSE)</f>
        <v>#N/A</v>
      </c>
      <c r="E64" s="62" t="e">
        <f>VLOOKUP($B64,'Équipes 2e cycle'!$A$7:$F$106,4,FALSE)</f>
        <v>#N/A</v>
      </c>
      <c r="F64" s="6"/>
      <c r="G64" s="63">
        <f t="shared" si="2"/>
        <v>0</v>
      </c>
      <c r="H64" s="6"/>
      <c r="I64" s="63">
        <f t="shared" si="3"/>
        <v>0</v>
      </c>
      <c r="J64" s="60">
        <f t="shared" si="0"/>
        <v>0</v>
      </c>
      <c r="K64" s="64" t="e">
        <f>VLOOKUP($B64,'Équipes 2e cycle'!$A$7:$F$106,6,FALSE)</f>
        <v>#N/A</v>
      </c>
      <c r="L64" s="6"/>
      <c r="M64" s="64">
        <f>IFERROR((85*$J64/J8+$K64)+IF(L64="",0,1/L64/1000),0)</f>
        <v>0</v>
      </c>
    </row>
    <row r="65" spans="2:13" ht="22.5" customHeight="1" x14ac:dyDescent="0.25">
      <c r="B65" s="61">
        <f>'Équipes 2e cycle'!A63</f>
        <v>0</v>
      </c>
      <c r="C65" s="1" t="e">
        <f>VLOOKUP($B65,'Équipes 2e cycle'!$A$7:$F$106,2,FALSE)</f>
        <v>#N/A</v>
      </c>
      <c r="D65" s="1" t="e">
        <f>VLOOKUP($B65,'Équipes 2e cycle'!$A$7:$F$106,3,FALSE)</f>
        <v>#N/A</v>
      </c>
      <c r="E65" s="62" t="e">
        <f>VLOOKUP($B65,'Équipes 2e cycle'!$A$7:$F$106,4,FALSE)</f>
        <v>#N/A</v>
      </c>
      <c r="F65" s="6"/>
      <c r="G65" s="63">
        <f t="shared" si="2"/>
        <v>0</v>
      </c>
      <c r="H65" s="6"/>
      <c r="I65" s="63">
        <f t="shared" si="3"/>
        <v>0</v>
      </c>
      <c r="J65" s="60">
        <f t="shared" si="0"/>
        <v>0</v>
      </c>
      <c r="K65" s="64" t="e">
        <f>VLOOKUP($B65,'Équipes 2e cycle'!$A$7:$F$106,6,FALSE)</f>
        <v>#N/A</v>
      </c>
      <c r="L65" s="6"/>
      <c r="M65" s="64">
        <f>IFERROR((85*$J65/J8+$K65)+IF(L65="",0,1/L65/1000),0)</f>
        <v>0</v>
      </c>
    </row>
    <row r="66" spans="2:13" ht="22.5" customHeight="1" x14ac:dyDescent="0.25">
      <c r="B66" s="61">
        <f>'Équipes 2e cycle'!A64</f>
        <v>0</v>
      </c>
      <c r="C66" s="1" t="e">
        <f>VLOOKUP($B66,'Équipes 2e cycle'!$A$7:$F$106,2,FALSE)</f>
        <v>#N/A</v>
      </c>
      <c r="D66" s="1" t="e">
        <f>VLOOKUP($B66,'Équipes 2e cycle'!$A$7:$F$106,3,FALSE)</f>
        <v>#N/A</v>
      </c>
      <c r="E66" s="62" t="e">
        <f>VLOOKUP($B66,'Équipes 2e cycle'!$A$7:$F$106,4,FALSE)</f>
        <v>#N/A</v>
      </c>
      <c r="F66" s="6"/>
      <c r="G66" s="63">
        <f t="shared" si="2"/>
        <v>0</v>
      </c>
      <c r="H66" s="6"/>
      <c r="I66" s="63">
        <f t="shared" si="3"/>
        <v>0</v>
      </c>
      <c r="J66" s="60">
        <f t="shared" si="0"/>
        <v>0</v>
      </c>
      <c r="K66" s="64" t="e">
        <f>VLOOKUP($B66,'Équipes 2e cycle'!$A$7:$F$106,6,FALSE)</f>
        <v>#N/A</v>
      </c>
      <c r="L66" s="6"/>
      <c r="M66" s="64">
        <f>IFERROR((85*$J66/J8+$K66)+IF(L66="",0,1/L66/1000),0)</f>
        <v>0</v>
      </c>
    </row>
    <row r="67" spans="2:13" ht="22.5" customHeight="1" x14ac:dyDescent="0.25">
      <c r="B67" s="61">
        <f>'Équipes 2e cycle'!A65</f>
        <v>0</v>
      </c>
      <c r="C67" s="1" t="e">
        <f>VLOOKUP($B67,'Équipes 2e cycle'!$A$7:$F$106,2,FALSE)</f>
        <v>#N/A</v>
      </c>
      <c r="D67" s="1" t="e">
        <f>VLOOKUP($B67,'Équipes 2e cycle'!$A$7:$F$106,3,FALSE)</f>
        <v>#N/A</v>
      </c>
      <c r="E67" s="62" t="e">
        <f>VLOOKUP($B67,'Équipes 2e cycle'!$A$7:$F$106,4,FALSE)</f>
        <v>#N/A</v>
      </c>
      <c r="F67" s="6"/>
      <c r="G67" s="63">
        <f t="shared" si="2"/>
        <v>0</v>
      </c>
      <c r="H67" s="6"/>
      <c r="I67" s="63">
        <f t="shared" si="3"/>
        <v>0</v>
      </c>
      <c r="J67" s="60">
        <f t="shared" si="0"/>
        <v>0</v>
      </c>
      <c r="K67" s="64" t="e">
        <f>VLOOKUP($B67,'Équipes 2e cycle'!$A$7:$F$106,6,FALSE)</f>
        <v>#N/A</v>
      </c>
      <c r="L67" s="6"/>
      <c r="M67" s="64">
        <f>IFERROR((85*$J67/J8+$K67)+IF(L67="",0,1/L67/1000),0)</f>
        <v>0</v>
      </c>
    </row>
    <row r="68" spans="2:13" ht="22.5" customHeight="1" x14ac:dyDescent="0.25">
      <c r="B68" s="61">
        <f>'Équipes 2e cycle'!A66</f>
        <v>0</v>
      </c>
      <c r="C68" s="1" t="e">
        <f>VLOOKUP($B68,'Équipes 2e cycle'!$A$7:$F$106,2,FALSE)</f>
        <v>#N/A</v>
      </c>
      <c r="D68" s="1" t="e">
        <f>VLOOKUP($B68,'Équipes 2e cycle'!$A$7:$F$106,3,FALSE)</f>
        <v>#N/A</v>
      </c>
      <c r="E68" s="62" t="e">
        <f>VLOOKUP($B68,'Équipes 2e cycle'!$A$7:$F$106,4,FALSE)</f>
        <v>#N/A</v>
      </c>
      <c r="F68" s="6"/>
      <c r="G68" s="63">
        <f t="shared" si="2"/>
        <v>0</v>
      </c>
      <c r="H68" s="6"/>
      <c r="I68" s="63">
        <f t="shared" si="3"/>
        <v>0</v>
      </c>
      <c r="J68" s="60">
        <f t="shared" si="0"/>
        <v>0</v>
      </c>
      <c r="K68" s="64" t="e">
        <f>VLOOKUP($B68,'Équipes 2e cycle'!$A$7:$F$106,6,FALSE)</f>
        <v>#N/A</v>
      </c>
      <c r="L68" s="6"/>
      <c r="M68" s="64">
        <f>IFERROR((85*$J68/J8+$K68)+IF(L68="",0,1/L68/1000),0)</f>
        <v>0</v>
      </c>
    </row>
    <row r="69" spans="2:13" ht="22.5" customHeight="1" x14ac:dyDescent="0.25">
      <c r="B69" s="61">
        <f>'Équipes 2e cycle'!A67</f>
        <v>0</v>
      </c>
      <c r="C69" s="1" t="e">
        <f>VLOOKUP($B69,'Équipes 2e cycle'!$A$7:$F$106,2,FALSE)</f>
        <v>#N/A</v>
      </c>
      <c r="D69" s="1" t="e">
        <f>VLOOKUP($B69,'Équipes 2e cycle'!$A$7:$F$106,3,FALSE)</f>
        <v>#N/A</v>
      </c>
      <c r="E69" s="62" t="e">
        <f>VLOOKUP($B69,'Équipes 2e cycle'!$A$7:$F$106,4,FALSE)</f>
        <v>#N/A</v>
      </c>
      <c r="F69" s="6"/>
      <c r="G69" s="63">
        <f t="shared" si="2"/>
        <v>0</v>
      </c>
      <c r="H69" s="6"/>
      <c r="I69" s="63">
        <f t="shared" si="3"/>
        <v>0</v>
      </c>
      <c r="J69" s="60">
        <f t="shared" si="0"/>
        <v>0</v>
      </c>
      <c r="K69" s="64" t="e">
        <f>VLOOKUP($B69,'Équipes 2e cycle'!$A$7:$F$106,6,FALSE)</f>
        <v>#N/A</v>
      </c>
      <c r="L69" s="6"/>
      <c r="M69" s="64">
        <f>IFERROR((85*$J69/J8+$K69)+IF(L69="",0,1/L69/1000),0)</f>
        <v>0</v>
      </c>
    </row>
    <row r="70" spans="2:13" ht="22.5" customHeight="1" x14ac:dyDescent="0.25">
      <c r="B70" s="61">
        <f>'Équipes 2e cycle'!A68</f>
        <v>0</v>
      </c>
      <c r="C70" s="1" t="e">
        <f>VLOOKUP($B70,'Équipes 2e cycle'!$A$7:$F$106,2,FALSE)</f>
        <v>#N/A</v>
      </c>
      <c r="D70" s="1" t="e">
        <f>VLOOKUP($B70,'Équipes 2e cycle'!$A$7:$F$106,3,FALSE)</f>
        <v>#N/A</v>
      </c>
      <c r="E70" s="62" t="e">
        <f>VLOOKUP($B70,'Équipes 2e cycle'!$A$7:$F$106,4,FALSE)</f>
        <v>#N/A</v>
      </c>
      <c r="F70" s="6"/>
      <c r="G70" s="63">
        <f t="shared" si="2"/>
        <v>0</v>
      </c>
      <c r="H70" s="6"/>
      <c r="I70" s="63">
        <f t="shared" si="3"/>
        <v>0</v>
      </c>
      <c r="J70" s="60">
        <f t="shared" si="0"/>
        <v>0</v>
      </c>
      <c r="K70" s="64" t="e">
        <f>VLOOKUP($B70,'Équipes 2e cycle'!$A$7:$F$106,6,FALSE)</f>
        <v>#N/A</v>
      </c>
      <c r="L70" s="6"/>
      <c r="M70" s="64">
        <f>IFERROR((85*$J70/J8+$K70)+IF(L70="",0,1/L70/1000),0)</f>
        <v>0</v>
      </c>
    </row>
    <row r="71" spans="2:13" ht="22.5" customHeight="1" x14ac:dyDescent="0.25">
      <c r="B71" s="61">
        <f>'Équipes 2e cycle'!A69</f>
        <v>0</v>
      </c>
      <c r="C71" s="1" t="e">
        <f>VLOOKUP($B71,'Équipes 2e cycle'!$A$7:$F$106,2,FALSE)</f>
        <v>#N/A</v>
      </c>
      <c r="D71" s="1" t="e">
        <f>VLOOKUP($B71,'Équipes 2e cycle'!$A$7:$F$106,3,FALSE)</f>
        <v>#N/A</v>
      </c>
      <c r="E71" s="62" t="e">
        <f>VLOOKUP($B71,'Équipes 2e cycle'!$A$7:$F$106,4,FALSE)</f>
        <v>#N/A</v>
      </c>
      <c r="F71" s="6"/>
      <c r="G71" s="63">
        <f t="shared" si="2"/>
        <v>0</v>
      </c>
      <c r="H71" s="6"/>
      <c r="I71" s="63">
        <f t="shared" si="3"/>
        <v>0</v>
      </c>
      <c r="J71" s="60">
        <f t="shared" si="0"/>
        <v>0</v>
      </c>
      <c r="K71" s="64" t="e">
        <f>VLOOKUP($B71,'Équipes 2e cycle'!$A$7:$F$106,6,FALSE)</f>
        <v>#N/A</v>
      </c>
      <c r="L71" s="6"/>
      <c r="M71" s="64">
        <f>IFERROR((85*$J71/J8+$K71)+IF(L71="",0,1/L71/1000),0)</f>
        <v>0</v>
      </c>
    </row>
    <row r="72" spans="2:13" ht="22.5" customHeight="1" x14ac:dyDescent="0.25">
      <c r="B72" s="61">
        <f>'Équipes 2e cycle'!A70</f>
        <v>0</v>
      </c>
      <c r="C72" s="1" t="e">
        <f>VLOOKUP($B72,'Équipes 2e cycle'!$A$7:$F$106,2,FALSE)</f>
        <v>#N/A</v>
      </c>
      <c r="D72" s="1" t="e">
        <f>VLOOKUP($B72,'Équipes 2e cycle'!$A$7:$F$106,3,FALSE)</f>
        <v>#N/A</v>
      </c>
      <c r="E72" s="62" t="e">
        <f>VLOOKUP($B72,'Équipes 2e cycle'!$A$7:$F$106,4,FALSE)</f>
        <v>#N/A</v>
      </c>
      <c r="F72" s="6"/>
      <c r="G72" s="63">
        <f t="shared" si="2"/>
        <v>0</v>
      </c>
      <c r="H72" s="6"/>
      <c r="I72" s="63">
        <f t="shared" si="3"/>
        <v>0</v>
      </c>
      <c r="J72" s="60">
        <f t="shared" si="0"/>
        <v>0</v>
      </c>
      <c r="K72" s="64" t="e">
        <f>VLOOKUP($B72,'Équipes 2e cycle'!$A$7:$F$106,6,FALSE)</f>
        <v>#N/A</v>
      </c>
      <c r="L72" s="6"/>
      <c r="M72" s="64">
        <f>IFERROR((85*$J72/J8+$K72)+IF(L72="",0,1/L72/1000),0)</f>
        <v>0</v>
      </c>
    </row>
    <row r="73" spans="2:13" ht="22.5" customHeight="1" x14ac:dyDescent="0.25">
      <c r="B73" s="61">
        <f>'Équipes 2e cycle'!A71</f>
        <v>0</v>
      </c>
      <c r="C73" s="1" t="e">
        <f>VLOOKUP($B73,'Équipes 2e cycle'!$A$7:$F$106,2,FALSE)</f>
        <v>#N/A</v>
      </c>
      <c r="D73" s="1" t="e">
        <f>VLOOKUP($B73,'Équipes 2e cycle'!$A$7:$F$106,3,FALSE)</f>
        <v>#N/A</v>
      </c>
      <c r="E73" s="62" t="e">
        <f>VLOOKUP($B73,'Équipes 2e cycle'!$A$7:$F$106,4,FALSE)</f>
        <v>#N/A</v>
      </c>
      <c r="F73" s="6"/>
      <c r="G73" s="63">
        <f t="shared" si="2"/>
        <v>0</v>
      </c>
      <c r="H73" s="6"/>
      <c r="I73" s="63">
        <f t="shared" si="3"/>
        <v>0</v>
      </c>
      <c r="J73" s="60">
        <f t="shared" ref="J73:J108" si="4">$G73+$I73</f>
        <v>0</v>
      </c>
      <c r="K73" s="64" t="e">
        <f>VLOOKUP($B73,'Équipes 2e cycle'!$A$7:$F$106,6,FALSE)</f>
        <v>#N/A</v>
      </c>
      <c r="L73" s="6"/>
      <c r="M73" s="64">
        <f>IFERROR((85*$J73/J8+$K73)+IF(L73="",0,1/L73/1000),0)</f>
        <v>0</v>
      </c>
    </row>
    <row r="74" spans="2:13" ht="22.5" customHeight="1" x14ac:dyDescent="0.25">
      <c r="B74" s="61">
        <f>'Équipes 2e cycle'!A72</f>
        <v>0</v>
      </c>
      <c r="C74" s="1" t="e">
        <f>VLOOKUP($B74,'Équipes 2e cycle'!$A$7:$F$106,2,FALSE)</f>
        <v>#N/A</v>
      </c>
      <c r="D74" s="1" t="e">
        <f>VLOOKUP($B74,'Équipes 2e cycle'!$A$7:$F$106,3,FALSE)</f>
        <v>#N/A</v>
      </c>
      <c r="E74" s="62" t="e">
        <f>VLOOKUP($B74,'Équipes 2e cycle'!$A$7:$F$106,4,FALSE)</f>
        <v>#N/A</v>
      </c>
      <c r="F74" s="6"/>
      <c r="G74" s="63">
        <f t="shared" ref="G74:G108" si="5">IF(F74="X",0,IF(F74="",0,F74))</f>
        <v>0</v>
      </c>
      <c r="H74" s="6"/>
      <c r="I74" s="63">
        <f t="shared" ref="I74:I108" si="6">IF(H74="X",0,IF(H74="",0,H74))</f>
        <v>0</v>
      </c>
      <c r="J74" s="60">
        <f t="shared" si="4"/>
        <v>0</v>
      </c>
      <c r="K74" s="64" t="e">
        <f>VLOOKUP($B74,'Équipes 2e cycle'!$A$7:$F$106,6,FALSE)</f>
        <v>#N/A</v>
      </c>
      <c r="L74" s="6"/>
      <c r="M74" s="64">
        <f>IFERROR((85*$J74/J8+$K74)+IF(L74="",0,1/L74/1000),0)</f>
        <v>0</v>
      </c>
    </row>
    <row r="75" spans="2:13" ht="22.5" customHeight="1" x14ac:dyDescent="0.25">
      <c r="B75" s="61">
        <f>'Équipes 2e cycle'!A73</f>
        <v>0</v>
      </c>
      <c r="C75" s="1" t="e">
        <f>VLOOKUP($B75,'Équipes 2e cycle'!$A$7:$F$106,2,FALSE)</f>
        <v>#N/A</v>
      </c>
      <c r="D75" s="1" t="e">
        <f>VLOOKUP($B75,'Équipes 2e cycle'!$A$7:$F$106,3,FALSE)</f>
        <v>#N/A</v>
      </c>
      <c r="E75" s="62" t="e">
        <f>VLOOKUP($B75,'Équipes 2e cycle'!$A$7:$F$106,4,FALSE)</f>
        <v>#N/A</v>
      </c>
      <c r="F75" s="6"/>
      <c r="G75" s="63">
        <f t="shared" si="5"/>
        <v>0</v>
      </c>
      <c r="H75" s="6"/>
      <c r="I75" s="63">
        <f t="shared" si="6"/>
        <v>0</v>
      </c>
      <c r="J75" s="60">
        <f t="shared" si="4"/>
        <v>0</v>
      </c>
      <c r="K75" s="64" t="e">
        <f>VLOOKUP($B75,'Équipes 2e cycle'!$A$7:$F$106,6,FALSE)</f>
        <v>#N/A</v>
      </c>
      <c r="L75" s="6"/>
      <c r="M75" s="64">
        <f>IFERROR((85*$J75/J8+$K75)+IF(L75="",0,1/L75/1000),0)</f>
        <v>0</v>
      </c>
    </row>
    <row r="76" spans="2:13" ht="22.5" customHeight="1" x14ac:dyDescent="0.25">
      <c r="B76" s="61">
        <f>'Équipes 2e cycle'!A74</f>
        <v>0</v>
      </c>
      <c r="C76" s="1" t="e">
        <f>VLOOKUP($B76,'Équipes 2e cycle'!$A$7:$F$106,2,FALSE)</f>
        <v>#N/A</v>
      </c>
      <c r="D76" s="1" t="e">
        <f>VLOOKUP($B76,'Équipes 2e cycle'!$A$7:$F$106,3,FALSE)</f>
        <v>#N/A</v>
      </c>
      <c r="E76" s="62" t="e">
        <f>VLOOKUP($B76,'Équipes 2e cycle'!$A$7:$F$106,4,FALSE)</f>
        <v>#N/A</v>
      </c>
      <c r="F76" s="6"/>
      <c r="G76" s="63">
        <f t="shared" si="5"/>
        <v>0</v>
      </c>
      <c r="H76" s="6"/>
      <c r="I76" s="63">
        <f t="shared" si="6"/>
        <v>0</v>
      </c>
      <c r="J76" s="60">
        <f t="shared" si="4"/>
        <v>0</v>
      </c>
      <c r="K76" s="64" t="e">
        <f>VLOOKUP($B76,'Équipes 2e cycle'!$A$7:$F$106,6,FALSE)</f>
        <v>#N/A</v>
      </c>
      <c r="L76" s="6"/>
      <c r="M76" s="64">
        <f>IFERROR((85*$J76/J8+$K76)+IF(L76="",0,1/L76/1000),0)</f>
        <v>0</v>
      </c>
    </row>
    <row r="77" spans="2:13" ht="22.5" customHeight="1" x14ac:dyDescent="0.25">
      <c r="B77" s="61">
        <f>'Équipes 2e cycle'!A75</f>
        <v>0</v>
      </c>
      <c r="C77" s="1" t="e">
        <f>VLOOKUP($B77,'Équipes 2e cycle'!$A$7:$F$106,2,FALSE)</f>
        <v>#N/A</v>
      </c>
      <c r="D77" s="1" t="e">
        <f>VLOOKUP($B77,'Équipes 2e cycle'!$A$7:$F$106,3,FALSE)</f>
        <v>#N/A</v>
      </c>
      <c r="E77" s="62" t="e">
        <f>VLOOKUP($B77,'Équipes 2e cycle'!$A$7:$F$106,4,FALSE)</f>
        <v>#N/A</v>
      </c>
      <c r="F77" s="6"/>
      <c r="G77" s="63">
        <f t="shared" si="5"/>
        <v>0</v>
      </c>
      <c r="H77" s="6"/>
      <c r="I77" s="63">
        <f t="shared" si="6"/>
        <v>0</v>
      </c>
      <c r="J77" s="60">
        <f t="shared" si="4"/>
        <v>0</v>
      </c>
      <c r="K77" s="64" t="e">
        <f>VLOOKUP($B77,'Équipes 2e cycle'!$A$7:$F$106,6,FALSE)</f>
        <v>#N/A</v>
      </c>
      <c r="L77" s="6"/>
      <c r="M77" s="64">
        <f>IFERROR((85*$J77/J8+$K77)+IF(L77="",0,1/L77/1000),0)</f>
        <v>0</v>
      </c>
    </row>
    <row r="78" spans="2:13" ht="22.5" customHeight="1" x14ac:dyDescent="0.25">
      <c r="B78" s="61">
        <f>'Équipes 2e cycle'!A76</f>
        <v>0</v>
      </c>
      <c r="C78" s="1" t="e">
        <f>VLOOKUP($B78,'Équipes 2e cycle'!$A$7:$F$106,2,FALSE)</f>
        <v>#N/A</v>
      </c>
      <c r="D78" s="1" t="e">
        <f>VLOOKUP($B78,'Équipes 2e cycle'!$A$7:$F$106,3,FALSE)</f>
        <v>#N/A</v>
      </c>
      <c r="E78" s="62" t="e">
        <f>VLOOKUP($B78,'Équipes 2e cycle'!$A$7:$F$106,4,FALSE)</f>
        <v>#N/A</v>
      </c>
      <c r="F78" s="6"/>
      <c r="G78" s="63">
        <f t="shared" si="5"/>
        <v>0</v>
      </c>
      <c r="H78" s="6"/>
      <c r="I78" s="63">
        <f t="shared" si="6"/>
        <v>0</v>
      </c>
      <c r="J78" s="60">
        <f t="shared" si="4"/>
        <v>0</v>
      </c>
      <c r="K78" s="64" t="e">
        <f>VLOOKUP($B78,'Équipes 2e cycle'!$A$7:$F$106,6,FALSE)</f>
        <v>#N/A</v>
      </c>
      <c r="L78" s="6"/>
      <c r="M78" s="64">
        <f>IFERROR((85*$J78/J8+$K78)+IF(L78="",0,1/L78/1000),0)</f>
        <v>0</v>
      </c>
    </row>
    <row r="79" spans="2:13" ht="22.5" customHeight="1" x14ac:dyDescent="0.25">
      <c r="B79" s="61">
        <f>'Équipes 2e cycle'!A77</f>
        <v>0</v>
      </c>
      <c r="C79" s="1" t="e">
        <f>VLOOKUP($B79,'Équipes 2e cycle'!$A$7:$F$106,2,FALSE)</f>
        <v>#N/A</v>
      </c>
      <c r="D79" s="1" t="e">
        <f>VLOOKUP($B79,'Équipes 2e cycle'!$A$7:$F$106,3,FALSE)</f>
        <v>#N/A</v>
      </c>
      <c r="E79" s="62" t="e">
        <f>VLOOKUP($B79,'Équipes 2e cycle'!$A$7:$F$106,4,FALSE)</f>
        <v>#N/A</v>
      </c>
      <c r="F79" s="6"/>
      <c r="G79" s="63">
        <f t="shared" si="5"/>
        <v>0</v>
      </c>
      <c r="H79" s="6"/>
      <c r="I79" s="63">
        <f t="shared" si="6"/>
        <v>0</v>
      </c>
      <c r="J79" s="60">
        <f t="shared" si="4"/>
        <v>0</v>
      </c>
      <c r="K79" s="64" t="e">
        <f>VLOOKUP($B79,'Équipes 2e cycle'!$A$7:$F$106,6,FALSE)</f>
        <v>#N/A</v>
      </c>
      <c r="L79" s="6"/>
      <c r="M79" s="64">
        <f>IFERROR((85*$J79/J8+$K79)+IF(L79="",0,1/L79/1000),0)</f>
        <v>0</v>
      </c>
    </row>
    <row r="80" spans="2:13" ht="22.5" customHeight="1" x14ac:dyDescent="0.25">
      <c r="B80" s="61">
        <f>'Équipes 2e cycle'!A78</f>
        <v>0</v>
      </c>
      <c r="C80" s="1" t="e">
        <f>VLOOKUP($B80,'Équipes 2e cycle'!$A$7:$F$106,2,FALSE)</f>
        <v>#N/A</v>
      </c>
      <c r="D80" s="1" t="e">
        <f>VLOOKUP($B80,'Équipes 2e cycle'!$A$7:$F$106,3,FALSE)</f>
        <v>#N/A</v>
      </c>
      <c r="E80" s="62" t="e">
        <f>VLOOKUP($B80,'Équipes 2e cycle'!$A$7:$F$106,4,FALSE)</f>
        <v>#N/A</v>
      </c>
      <c r="F80" s="6"/>
      <c r="G80" s="63">
        <f t="shared" si="5"/>
        <v>0</v>
      </c>
      <c r="H80" s="6"/>
      <c r="I80" s="63">
        <f t="shared" si="6"/>
        <v>0</v>
      </c>
      <c r="J80" s="60">
        <f t="shared" si="4"/>
        <v>0</v>
      </c>
      <c r="K80" s="64" t="e">
        <f>VLOOKUP($B80,'Équipes 2e cycle'!$A$7:$F$106,6,FALSE)</f>
        <v>#N/A</v>
      </c>
      <c r="L80" s="6"/>
      <c r="M80" s="64">
        <f>IFERROR((85*$J80/J8+$K80)+IF(L80="",0,1/L80/1000),0)</f>
        <v>0</v>
      </c>
    </row>
    <row r="81" spans="2:13" ht="22.5" customHeight="1" x14ac:dyDescent="0.25">
      <c r="B81" s="61">
        <f>'Équipes 2e cycle'!A79</f>
        <v>0</v>
      </c>
      <c r="C81" s="1" t="e">
        <f>VLOOKUP($B81,'Équipes 2e cycle'!$A$7:$F$106,2,FALSE)</f>
        <v>#N/A</v>
      </c>
      <c r="D81" s="1" t="e">
        <f>VLOOKUP($B81,'Équipes 2e cycle'!$A$7:$F$106,3,FALSE)</f>
        <v>#N/A</v>
      </c>
      <c r="E81" s="62" t="e">
        <f>VLOOKUP($B81,'Équipes 2e cycle'!$A$7:$F$106,4,FALSE)</f>
        <v>#N/A</v>
      </c>
      <c r="F81" s="6"/>
      <c r="G81" s="63">
        <f t="shared" si="5"/>
        <v>0</v>
      </c>
      <c r="H81" s="6"/>
      <c r="I81" s="63">
        <f t="shared" si="6"/>
        <v>0</v>
      </c>
      <c r="J81" s="60">
        <f t="shared" si="4"/>
        <v>0</v>
      </c>
      <c r="K81" s="64" t="e">
        <f>VLOOKUP($B81,'Équipes 2e cycle'!$A$7:$F$106,6,FALSE)</f>
        <v>#N/A</v>
      </c>
      <c r="L81" s="6"/>
      <c r="M81" s="64">
        <f>IFERROR((85*$J81/J8+$K81)+IF(L81="",0,1/L81/1000),0)</f>
        <v>0</v>
      </c>
    </row>
    <row r="82" spans="2:13" ht="22.5" customHeight="1" x14ac:dyDescent="0.25">
      <c r="B82" s="61">
        <f>'Équipes 2e cycle'!A80</f>
        <v>0</v>
      </c>
      <c r="C82" s="1" t="e">
        <f>VLOOKUP($B82,'Équipes 2e cycle'!$A$7:$F$106,2,FALSE)</f>
        <v>#N/A</v>
      </c>
      <c r="D82" s="1" t="e">
        <f>VLOOKUP($B82,'Équipes 2e cycle'!$A$7:$F$106,3,FALSE)</f>
        <v>#N/A</v>
      </c>
      <c r="E82" s="62" t="e">
        <f>VLOOKUP($B82,'Équipes 2e cycle'!$A$7:$F$106,4,FALSE)</f>
        <v>#N/A</v>
      </c>
      <c r="F82" s="6"/>
      <c r="G82" s="63">
        <f t="shared" si="5"/>
        <v>0</v>
      </c>
      <c r="H82" s="6"/>
      <c r="I82" s="63">
        <f t="shared" si="6"/>
        <v>0</v>
      </c>
      <c r="J82" s="60">
        <f t="shared" si="4"/>
        <v>0</v>
      </c>
      <c r="K82" s="64" t="e">
        <f>VLOOKUP($B82,'Équipes 2e cycle'!$A$7:$F$106,6,FALSE)</f>
        <v>#N/A</v>
      </c>
      <c r="L82" s="6"/>
      <c r="M82" s="64">
        <f>IFERROR((85*$J82/J8+$K82)+IF(L82="",0,1/L82/1000),0)</f>
        <v>0</v>
      </c>
    </row>
    <row r="83" spans="2:13" ht="22.5" customHeight="1" x14ac:dyDescent="0.25">
      <c r="B83" s="61">
        <f>'Équipes 2e cycle'!A81</f>
        <v>0</v>
      </c>
      <c r="C83" s="1" t="e">
        <f>VLOOKUP($B83,'Équipes 2e cycle'!$A$7:$F$106,2,FALSE)</f>
        <v>#N/A</v>
      </c>
      <c r="D83" s="1" t="e">
        <f>VLOOKUP($B83,'Équipes 2e cycle'!$A$7:$F$106,3,FALSE)</f>
        <v>#N/A</v>
      </c>
      <c r="E83" s="62" t="e">
        <f>VLOOKUP($B83,'Équipes 2e cycle'!$A$7:$F$106,4,FALSE)</f>
        <v>#N/A</v>
      </c>
      <c r="F83" s="6"/>
      <c r="G83" s="63">
        <f t="shared" si="5"/>
        <v>0</v>
      </c>
      <c r="H83" s="6"/>
      <c r="I83" s="63">
        <f t="shared" si="6"/>
        <v>0</v>
      </c>
      <c r="J83" s="60">
        <f t="shared" si="4"/>
        <v>0</v>
      </c>
      <c r="K83" s="64" t="e">
        <f>VLOOKUP($B83,'Équipes 2e cycle'!$A$7:$F$106,6,FALSE)</f>
        <v>#N/A</v>
      </c>
      <c r="L83" s="6"/>
      <c r="M83" s="64">
        <f>IFERROR((85*$J83/J8+$K83)+IF(L83="",0,1/L83/1000),0)</f>
        <v>0</v>
      </c>
    </row>
    <row r="84" spans="2:13" ht="22.5" customHeight="1" x14ac:dyDescent="0.25">
      <c r="B84" s="61">
        <f>'Équipes 2e cycle'!A82</f>
        <v>0</v>
      </c>
      <c r="C84" s="1" t="e">
        <f>VLOOKUP($B84,'Équipes 2e cycle'!$A$7:$F$106,2,FALSE)</f>
        <v>#N/A</v>
      </c>
      <c r="D84" s="1" t="e">
        <f>VLOOKUP($B84,'Équipes 2e cycle'!$A$7:$F$106,3,FALSE)</f>
        <v>#N/A</v>
      </c>
      <c r="E84" s="62" t="e">
        <f>VLOOKUP($B84,'Équipes 2e cycle'!$A$7:$F$106,4,FALSE)</f>
        <v>#N/A</v>
      </c>
      <c r="F84" s="6"/>
      <c r="G84" s="63">
        <f t="shared" si="5"/>
        <v>0</v>
      </c>
      <c r="H84" s="6"/>
      <c r="I84" s="63">
        <f t="shared" si="6"/>
        <v>0</v>
      </c>
      <c r="J84" s="60">
        <f t="shared" si="4"/>
        <v>0</v>
      </c>
      <c r="K84" s="64" t="e">
        <f>VLOOKUP($B84,'Équipes 2e cycle'!$A$7:$F$106,6,FALSE)</f>
        <v>#N/A</v>
      </c>
      <c r="L84" s="6"/>
      <c r="M84" s="64">
        <f>IFERROR((85*$J84/J8+$K84)+IF(L84="",0,1/L84/1000),0)</f>
        <v>0</v>
      </c>
    </row>
    <row r="85" spans="2:13" ht="22.5" customHeight="1" x14ac:dyDescent="0.25">
      <c r="B85" s="61">
        <f>'Équipes 2e cycle'!A83</f>
        <v>0</v>
      </c>
      <c r="C85" s="1" t="e">
        <f>VLOOKUP($B85,'Équipes 2e cycle'!$A$7:$F$106,2,FALSE)</f>
        <v>#N/A</v>
      </c>
      <c r="D85" s="1" t="e">
        <f>VLOOKUP($B85,'Équipes 2e cycle'!$A$7:$F$106,3,FALSE)</f>
        <v>#N/A</v>
      </c>
      <c r="E85" s="62" t="e">
        <f>VLOOKUP($B85,'Équipes 2e cycle'!$A$7:$F$106,4,FALSE)</f>
        <v>#N/A</v>
      </c>
      <c r="F85" s="6"/>
      <c r="G85" s="63">
        <f t="shared" si="5"/>
        <v>0</v>
      </c>
      <c r="H85" s="6"/>
      <c r="I85" s="63">
        <f t="shared" si="6"/>
        <v>0</v>
      </c>
      <c r="J85" s="60">
        <f t="shared" si="4"/>
        <v>0</v>
      </c>
      <c r="K85" s="64" t="e">
        <f>VLOOKUP($B85,'Équipes 2e cycle'!$A$7:$F$106,6,FALSE)</f>
        <v>#N/A</v>
      </c>
      <c r="L85" s="6"/>
      <c r="M85" s="64">
        <f>IFERROR((85*$J85/J8+$K85)+IF(L85="",0,1/L85/1000),0)</f>
        <v>0</v>
      </c>
    </row>
    <row r="86" spans="2:13" ht="22.5" customHeight="1" x14ac:dyDescent="0.25">
      <c r="B86" s="61">
        <f>'Équipes 2e cycle'!A84</f>
        <v>0</v>
      </c>
      <c r="C86" s="1" t="e">
        <f>VLOOKUP($B86,'Équipes 2e cycle'!$A$7:$F$106,2,FALSE)</f>
        <v>#N/A</v>
      </c>
      <c r="D86" s="1" t="e">
        <f>VLOOKUP($B86,'Équipes 2e cycle'!$A$7:$F$106,3,FALSE)</f>
        <v>#N/A</v>
      </c>
      <c r="E86" s="62" t="e">
        <f>VLOOKUP($B86,'Équipes 2e cycle'!$A$7:$F$106,4,FALSE)</f>
        <v>#N/A</v>
      </c>
      <c r="F86" s="6"/>
      <c r="G86" s="63">
        <f t="shared" si="5"/>
        <v>0</v>
      </c>
      <c r="H86" s="6"/>
      <c r="I86" s="63">
        <f t="shared" si="6"/>
        <v>0</v>
      </c>
      <c r="J86" s="60">
        <f t="shared" si="4"/>
        <v>0</v>
      </c>
      <c r="K86" s="64" t="e">
        <f>VLOOKUP($B86,'Équipes 2e cycle'!$A$7:$F$106,6,FALSE)</f>
        <v>#N/A</v>
      </c>
      <c r="L86" s="6"/>
      <c r="M86" s="64">
        <f>IFERROR((85*$J86/J8+$K86)+IF(L86="",0,1/L86/1000),0)</f>
        <v>0</v>
      </c>
    </row>
    <row r="87" spans="2:13" ht="22.5" customHeight="1" x14ac:dyDescent="0.25">
      <c r="B87" s="61">
        <f>'Équipes 2e cycle'!A85</f>
        <v>0</v>
      </c>
      <c r="C87" s="1" t="e">
        <f>VLOOKUP($B87,'Équipes 2e cycle'!$A$7:$F$106,2,FALSE)</f>
        <v>#N/A</v>
      </c>
      <c r="D87" s="1" t="e">
        <f>VLOOKUP($B87,'Équipes 2e cycle'!$A$7:$F$106,3,FALSE)</f>
        <v>#N/A</v>
      </c>
      <c r="E87" s="62" t="e">
        <f>VLOOKUP($B87,'Équipes 2e cycle'!$A$7:$F$106,4,FALSE)</f>
        <v>#N/A</v>
      </c>
      <c r="F87" s="6"/>
      <c r="G87" s="63">
        <f t="shared" si="5"/>
        <v>0</v>
      </c>
      <c r="H87" s="6"/>
      <c r="I87" s="63">
        <f t="shared" si="6"/>
        <v>0</v>
      </c>
      <c r="J87" s="60">
        <f t="shared" si="4"/>
        <v>0</v>
      </c>
      <c r="K87" s="64" t="e">
        <f>VLOOKUP($B87,'Équipes 2e cycle'!$A$7:$F$106,6,FALSE)</f>
        <v>#N/A</v>
      </c>
      <c r="L87" s="6"/>
      <c r="M87" s="64">
        <f>IFERROR((85*$J87/J8+$K87)+IF(L87="",0,1/L87/1000),0)</f>
        <v>0</v>
      </c>
    </row>
    <row r="88" spans="2:13" ht="22.5" customHeight="1" x14ac:dyDescent="0.25">
      <c r="B88" s="61">
        <f>'Équipes 2e cycle'!A86</f>
        <v>0</v>
      </c>
      <c r="C88" s="1" t="e">
        <f>VLOOKUP($B88,'Équipes 2e cycle'!$A$7:$F$106,2,FALSE)</f>
        <v>#N/A</v>
      </c>
      <c r="D88" s="1" t="e">
        <f>VLOOKUP($B88,'Équipes 2e cycle'!$A$7:$F$106,3,FALSE)</f>
        <v>#N/A</v>
      </c>
      <c r="E88" s="62" t="e">
        <f>VLOOKUP($B88,'Équipes 2e cycle'!$A$7:$F$106,4,FALSE)</f>
        <v>#N/A</v>
      </c>
      <c r="F88" s="6"/>
      <c r="G88" s="63">
        <f t="shared" si="5"/>
        <v>0</v>
      </c>
      <c r="H88" s="6"/>
      <c r="I88" s="63">
        <f t="shared" si="6"/>
        <v>0</v>
      </c>
      <c r="J88" s="60">
        <f t="shared" si="4"/>
        <v>0</v>
      </c>
      <c r="K88" s="64" t="e">
        <f>VLOOKUP($B88,'Équipes 2e cycle'!$A$7:$F$106,6,FALSE)</f>
        <v>#N/A</v>
      </c>
      <c r="L88" s="6"/>
      <c r="M88" s="64">
        <f>IFERROR((85*$J88/J8+$K88)+IF(L88="",0,1/L88/1000),0)</f>
        <v>0</v>
      </c>
    </row>
    <row r="89" spans="2:13" ht="22.5" customHeight="1" x14ac:dyDescent="0.25">
      <c r="B89" s="61">
        <f>'Équipes 2e cycle'!A87</f>
        <v>0</v>
      </c>
      <c r="C89" s="1" t="e">
        <f>VLOOKUP($B89,'Équipes 2e cycle'!$A$7:$F$106,2,FALSE)</f>
        <v>#N/A</v>
      </c>
      <c r="D89" s="1" t="e">
        <f>VLOOKUP($B89,'Équipes 2e cycle'!$A$7:$F$106,3,FALSE)</f>
        <v>#N/A</v>
      </c>
      <c r="E89" s="62" t="e">
        <f>VLOOKUP($B89,'Équipes 2e cycle'!$A$7:$F$106,4,FALSE)</f>
        <v>#N/A</v>
      </c>
      <c r="F89" s="6"/>
      <c r="G89" s="63">
        <f t="shared" si="5"/>
        <v>0</v>
      </c>
      <c r="H89" s="6"/>
      <c r="I89" s="63">
        <f t="shared" si="6"/>
        <v>0</v>
      </c>
      <c r="J89" s="60">
        <f t="shared" si="4"/>
        <v>0</v>
      </c>
      <c r="K89" s="64" t="e">
        <f>VLOOKUP($B89,'Équipes 2e cycle'!$A$7:$F$106,6,FALSE)</f>
        <v>#N/A</v>
      </c>
      <c r="L89" s="6"/>
      <c r="M89" s="64">
        <f>IFERROR((85*$J89/J8+$K89)+IF(L89="",0,1/L89/1000),0)</f>
        <v>0</v>
      </c>
    </row>
    <row r="90" spans="2:13" ht="22.5" customHeight="1" x14ac:dyDescent="0.25">
      <c r="B90" s="61">
        <f>'Équipes 2e cycle'!A88</f>
        <v>0</v>
      </c>
      <c r="C90" s="1" t="e">
        <f>VLOOKUP($B90,'Équipes 2e cycle'!$A$7:$F$106,2,FALSE)</f>
        <v>#N/A</v>
      </c>
      <c r="D90" s="1" t="e">
        <f>VLOOKUP($B90,'Équipes 2e cycle'!$A$7:$F$106,3,FALSE)</f>
        <v>#N/A</v>
      </c>
      <c r="E90" s="62" t="e">
        <f>VLOOKUP($B90,'Équipes 2e cycle'!$A$7:$F$106,4,FALSE)</f>
        <v>#N/A</v>
      </c>
      <c r="F90" s="6"/>
      <c r="G90" s="63">
        <f t="shared" si="5"/>
        <v>0</v>
      </c>
      <c r="H90" s="6"/>
      <c r="I90" s="63">
        <f t="shared" si="6"/>
        <v>0</v>
      </c>
      <c r="J90" s="60">
        <f t="shared" si="4"/>
        <v>0</v>
      </c>
      <c r="K90" s="64" t="e">
        <f>VLOOKUP($B90,'Équipes 2e cycle'!$A$7:$F$106,6,FALSE)</f>
        <v>#N/A</v>
      </c>
      <c r="L90" s="6"/>
      <c r="M90" s="64">
        <f>IFERROR((85*$J90/J8+$K90)+IF(L90="",0,1/L90/1000),0)</f>
        <v>0</v>
      </c>
    </row>
    <row r="91" spans="2:13" ht="22.5" customHeight="1" x14ac:dyDescent="0.25">
      <c r="B91" s="61">
        <f>'Équipes 2e cycle'!A89</f>
        <v>0</v>
      </c>
      <c r="C91" s="1" t="e">
        <f>VLOOKUP($B91,'Équipes 2e cycle'!$A$7:$F$106,2,FALSE)</f>
        <v>#N/A</v>
      </c>
      <c r="D91" s="1" t="e">
        <f>VLOOKUP($B91,'Équipes 2e cycle'!$A$7:$F$106,3,FALSE)</f>
        <v>#N/A</v>
      </c>
      <c r="E91" s="62" t="e">
        <f>VLOOKUP($B91,'Équipes 2e cycle'!$A$7:$F$106,4,FALSE)</f>
        <v>#N/A</v>
      </c>
      <c r="F91" s="6"/>
      <c r="G91" s="63">
        <f t="shared" si="5"/>
        <v>0</v>
      </c>
      <c r="H91" s="6"/>
      <c r="I91" s="63">
        <f t="shared" si="6"/>
        <v>0</v>
      </c>
      <c r="J91" s="60">
        <f t="shared" si="4"/>
        <v>0</v>
      </c>
      <c r="K91" s="64" t="e">
        <f>VLOOKUP($B91,'Équipes 2e cycle'!$A$7:$F$106,6,FALSE)</f>
        <v>#N/A</v>
      </c>
      <c r="L91" s="6"/>
      <c r="M91" s="64">
        <f>IFERROR((85*$J91/J8+$K91)+IF(L91="",0,1/L91/1000),0)</f>
        <v>0</v>
      </c>
    </row>
    <row r="92" spans="2:13" ht="22.5" customHeight="1" x14ac:dyDescent="0.25">
      <c r="B92" s="61">
        <f>'Équipes 2e cycle'!A90</f>
        <v>0</v>
      </c>
      <c r="C92" s="1" t="e">
        <f>VLOOKUP($B92,'Équipes 2e cycle'!$A$7:$F$106,2,FALSE)</f>
        <v>#N/A</v>
      </c>
      <c r="D92" s="1" t="e">
        <f>VLOOKUP($B92,'Équipes 2e cycle'!$A$7:$F$106,3,FALSE)</f>
        <v>#N/A</v>
      </c>
      <c r="E92" s="62" t="e">
        <f>VLOOKUP($B92,'Équipes 2e cycle'!$A$7:$F$106,4,FALSE)</f>
        <v>#N/A</v>
      </c>
      <c r="F92" s="6"/>
      <c r="G92" s="63">
        <f t="shared" si="5"/>
        <v>0</v>
      </c>
      <c r="H92" s="6"/>
      <c r="I92" s="63">
        <f t="shared" si="6"/>
        <v>0</v>
      </c>
      <c r="J92" s="60">
        <f t="shared" si="4"/>
        <v>0</v>
      </c>
      <c r="K92" s="64" t="e">
        <f>VLOOKUP($B92,'Équipes 2e cycle'!$A$7:$F$106,6,FALSE)</f>
        <v>#N/A</v>
      </c>
      <c r="L92" s="6"/>
      <c r="M92" s="64">
        <f>IFERROR((85*$J92/J8+$K92)+IF(L92="",0,1/L92/1000),0)</f>
        <v>0</v>
      </c>
    </row>
    <row r="93" spans="2:13" ht="22.5" customHeight="1" x14ac:dyDescent="0.25">
      <c r="B93" s="61">
        <f>'Équipes 2e cycle'!A91</f>
        <v>0</v>
      </c>
      <c r="C93" s="1" t="e">
        <f>VLOOKUP($B93,'Équipes 2e cycle'!$A$7:$F$106,2,FALSE)</f>
        <v>#N/A</v>
      </c>
      <c r="D93" s="1" t="e">
        <f>VLOOKUP($B93,'Équipes 2e cycle'!$A$7:$F$106,3,FALSE)</f>
        <v>#N/A</v>
      </c>
      <c r="E93" s="62" t="e">
        <f>VLOOKUP($B93,'Équipes 2e cycle'!$A$7:$F$106,4,FALSE)</f>
        <v>#N/A</v>
      </c>
      <c r="F93" s="6"/>
      <c r="G93" s="63">
        <f t="shared" si="5"/>
        <v>0</v>
      </c>
      <c r="H93" s="6"/>
      <c r="I93" s="63">
        <f t="shared" si="6"/>
        <v>0</v>
      </c>
      <c r="J93" s="60">
        <f t="shared" si="4"/>
        <v>0</v>
      </c>
      <c r="K93" s="64" t="e">
        <f>VLOOKUP($B93,'Équipes 2e cycle'!$A$7:$F$106,6,FALSE)</f>
        <v>#N/A</v>
      </c>
      <c r="L93" s="6"/>
      <c r="M93" s="64">
        <f>IFERROR((85*$J93/J8+$K93)+IF(L93="",0,1/L93/1000),0)</f>
        <v>0</v>
      </c>
    </row>
    <row r="94" spans="2:13" ht="22.5" customHeight="1" x14ac:dyDescent="0.25">
      <c r="B94" s="61">
        <f>'Équipes 2e cycle'!A92</f>
        <v>0</v>
      </c>
      <c r="C94" s="1" t="e">
        <f>VLOOKUP($B94,'Équipes 2e cycle'!$A$7:$F$106,2,FALSE)</f>
        <v>#N/A</v>
      </c>
      <c r="D94" s="1" t="e">
        <f>VLOOKUP($B94,'Équipes 2e cycle'!$A$7:$F$106,3,FALSE)</f>
        <v>#N/A</v>
      </c>
      <c r="E94" s="62" t="e">
        <f>VLOOKUP($B94,'Équipes 2e cycle'!$A$7:$F$106,4,FALSE)</f>
        <v>#N/A</v>
      </c>
      <c r="F94" s="6"/>
      <c r="G94" s="63">
        <f t="shared" si="5"/>
        <v>0</v>
      </c>
      <c r="H94" s="6"/>
      <c r="I94" s="63">
        <f t="shared" si="6"/>
        <v>0</v>
      </c>
      <c r="J94" s="60">
        <f t="shared" si="4"/>
        <v>0</v>
      </c>
      <c r="K94" s="64" t="e">
        <f>VLOOKUP($B94,'Équipes 2e cycle'!$A$7:$F$106,6,FALSE)</f>
        <v>#N/A</v>
      </c>
      <c r="L94" s="6"/>
      <c r="M94" s="64">
        <f>IFERROR((85*$J94/J8+$K94)+IF(L94="",0,1/L94/1000),0)</f>
        <v>0</v>
      </c>
    </row>
    <row r="95" spans="2:13" ht="22.5" customHeight="1" x14ac:dyDescent="0.25">
      <c r="B95" s="61">
        <f>'Équipes 2e cycle'!A93</f>
        <v>0</v>
      </c>
      <c r="C95" s="1" t="e">
        <f>VLOOKUP($B95,'Équipes 2e cycle'!$A$7:$F$106,2,FALSE)</f>
        <v>#N/A</v>
      </c>
      <c r="D95" s="1" t="e">
        <f>VLOOKUP($B95,'Équipes 2e cycle'!$A$7:$F$106,3,FALSE)</f>
        <v>#N/A</v>
      </c>
      <c r="E95" s="62" t="e">
        <f>VLOOKUP($B95,'Équipes 2e cycle'!$A$7:$F$106,4,FALSE)</f>
        <v>#N/A</v>
      </c>
      <c r="F95" s="6"/>
      <c r="G95" s="63">
        <f t="shared" si="5"/>
        <v>0</v>
      </c>
      <c r="H95" s="6"/>
      <c r="I95" s="63">
        <f t="shared" si="6"/>
        <v>0</v>
      </c>
      <c r="J95" s="60">
        <f t="shared" si="4"/>
        <v>0</v>
      </c>
      <c r="K95" s="64" t="e">
        <f>VLOOKUP($B95,'Équipes 2e cycle'!$A$7:$F$106,6,FALSE)</f>
        <v>#N/A</v>
      </c>
      <c r="L95" s="6"/>
      <c r="M95" s="64">
        <f>IFERROR((85*$J95/J8+$K95)+IF(L95="",0,1/L95/1000),0)</f>
        <v>0</v>
      </c>
    </row>
    <row r="96" spans="2:13" ht="22.5" customHeight="1" x14ac:dyDescent="0.25">
      <c r="B96" s="61">
        <f>'Équipes 2e cycle'!A94</f>
        <v>0</v>
      </c>
      <c r="C96" s="1" t="e">
        <f>VLOOKUP($B96,'Équipes 2e cycle'!$A$7:$F$106,2,FALSE)</f>
        <v>#N/A</v>
      </c>
      <c r="D96" s="1" t="e">
        <f>VLOOKUP($B96,'Équipes 2e cycle'!$A$7:$F$106,3,FALSE)</f>
        <v>#N/A</v>
      </c>
      <c r="E96" s="62" t="e">
        <f>VLOOKUP($B96,'Équipes 2e cycle'!$A$7:$F$106,4,FALSE)</f>
        <v>#N/A</v>
      </c>
      <c r="F96" s="6"/>
      <c r="G96" s="63">
        <f t="shared" si="5"/>
        <v>0</v>
      </c>
      <c r="H96" s="6"/>
      <c r="I96" s="63">
        <f t="shared" si="6"/>
        <v>0</v>
      </c>
      <c r="J96" s="60">
        <f t="shared" si="4"/>
        <v>0</v>
      </c>
      <c r="K96" s="64" t="e">
        <f>VLOOKUP($B96,'Équipes 2e cycle'!$A$7:$F$106,6,FALSE)</f>
        <v>#N/A</v>
      </c>
      <c r="L96" s="6"/>
      <c r="M96" s="64">
        <f>IFERROR((85*$J96/J8+$K96)+IF(L96="",0,1/L96/1000),0)</f>
        <v>0</v>
      </c>
    </row>
    <row r="97" spans="2:13" ht="22.5" customHeight="1" x14ac:dyDescent="0.25">
      <c r="B97" s="61">
        <f>'Équipes 2e cycle'!A95</f>
        <v>0</v>
      </c>
      <c r="C97" s="1" t="e">
        <f>VLOOKUP($B97,'Équipes 2e cycle'!$A$7:$F$106,2,FALSE)</f>
        <v>#N/A</v>
      </c>
      <c r="D97" s="1" t="e">
        <f>VLOOKUP($B97,'Équipes 2e cycle'!$A$7:$F$106,3,FALSE)</f>
        <v>#N/A</v>
      </c>
      <c r="E97" s="62" t="e">
        <f>VLOOKUP($B97,'Équipes 2e cycle'!$A$7:$F$106,4,FALSE)</f>
        <v>#N/A</v>
      </c>
      <c r="F97" s="6"/>
      <c r="G97" s="63">
        <f t="shared" si="5"/>
        <v>0</v>
      </c>
      <c r="H97" s="6"/>
      <c r="I97" s="63">
        <f t="shared" si="6"/>
        <v>0</v>
      </c>
      <c r="J97" s="60">
        <f t="shared" si="4"/>
        <v>0</v>
      </c>
      <c r="K97" s="64" t="e">
        <f>VLOOKUP($B97,'Équipes 2e cycle'!$A$7:$F$106,6,FALSE)</f>
        <v>#N/A</v>
      </c>
      <c r="L97" s="6"/>
      <c r="M97" s="64">
        <f>IFERROR((85*$J97/J8+$K97)+IF(L97="",0,1/L97/1000),0)</f>
        <v>0</v>
      </c>
    </row>
    <row r="98" spans="2:13" ht="22.5" customHeight="1" x14ac:dyDescent="0.25">
      <c r="B98" s="61">
        <f>'Équipes 2e cycle'!A96</f>
        <v>0</v>
      </c>
      <c r="C98" s="1" t="e">
        <f>VLOOKUP($B98,'Équipes 2e cycle'!$A$7:$F$106,2,FALSE)</f>
        <v>#N/A</v>
      </c>
      <c r="D98" s="1" t="e">
        <f>VLOOKUP($B98,'Équipes 2e cycle'!$A$7:$F$106,3,FALSE)</f>
        <v>#N/A</v>
      </c>
      <c r="E98" s="62" t="e">
        <f>VLOOKUP($B98,'Équipes 2e cycle'!$A$7:$F$106,4,FALSE)</f>
        <v>#N/A</v>
      </c>
      <c r="F98" s="6"/>
      <c r="G98" s="63">
        <f t="shared" si="5"/>
        <v>0</v>
      </c>
      <c r="H98" s="6"/>
      <c r="I98" s="63">
        <f t="shared" si="6"/>
        <v>0</v>
      </c>
      <c r="J98" s="60">
        <f t="shared" si="4"/>
        <v>0</v>
      </c>
      <c r="K98" s="64" t="e">
        <f>VLOOKUP($B98,'Équipes 2e cycle'!$A$7:$F$106,6,FALSE)</f>
        <v>#N/A</v>
      </c>
      <c r="L98" s="6"/>
      <c r="M98" s="64">
        <f>IFERROR((85*$J98/J8+$K98)+IF(L98="",0,1/L98/1000),0)</f>
        <v>0</v>
      </c>
    </row>
    <row r="99" spans="2:13" ht="22.5" customHeight="1" x14ac:dyDescent="0.25">
      <c r="B99" s="61">
        <f>'Équipes 2e cycle'!A97</f>
        <v>0</v>
      </c>
      <c r="C99" s="1" t="e">
        <f>VLOOKUP($B99,'Équipes 2e cycle'!$A$7:$F$106,2,FALSE)</f>
        <v>#N/A</v>
      </c>
      <c r="D99" s="1" t="e">
        <f>VLOOKUP($B99,'Équipes 2e cycle'!$A$7:$F$106,3,FALSE)</f>
        <v>#N/A</v>
      </c>
      <c r="E99" s="62" t="e">
        <f>VLOOKUP($B99,'Équipes 2e cycle'!$A$7:$F$106,4,FALSE)</f>
        <v>#N/A</v>
      </c>
      <c r="F99" s="6"/>
      <c r="G99" s="63">
        <f t="shared" si="5"/>
        <v>0</v>
      </c>
      <c r="H99" s="6"/>
      <c r="I99" s="63">
        <f t="shared" si="6"/>
        <v>0</v>
      </c>
      <c r="J99" s="60">
        <f t="shared" si="4"/>
        <v>0</v>
      </c>
      <c r="K99" s="64" t="e">
        <f>VLOOKUP($B99,'Équipes 2e cycle'!$A$7:$F$106,6,FALSE)</f>
        <v>#N/A</v>
      </c>
      <c r="L99" s="6"/>
      <c r="M99" s="64">
        <f>IFERROR((85*$J99/J8+$K99)+IF(L99="",0,1/L99/1000),0)</f>
        <v>0</v>
      </c>
    </row>
    <row r="100" spans="2:13" ht="22.5" customHeight="1" x14ac:dyDescent="0.25">
      <c r="B100" s="61">
        <f>'Équipes 2e cycle'!A98</f>
        <v>0</v>
      </c>
      <c r="C100" s="1" t="e">
        <f>VLOOKUP($B100,'Équipes 2e cycle'!$A$7:$F$106,2,FALSE)</f>
        <v>#N/A</v>
      </c>
      <c r="D100" s="1" t="e">
        <f>VLOOKUP($B100,'Équipes 2e cycle'!$A$7:$F$106,3,FALSE)</f>
        <v>#N/A</v>
      </c>
      <c r="E100" s="62" t="e">
        <f>VLOOKUP($B100,'Équipes 2e cycle'!$A$7:$F$106,4,FALSE)</f>
        <v>#N/A</v>
      </c>
      <c r="F100" s="6"/>
      <c r="G100" s="63">
        <f t="shared" si="5"/>
        <v>0</v>
      </c>
      <c r="H100" s="6"/>
      <c r="I100" s="63">
        <f t="shared" si="6"/>
        <v>0</v>
      </c>
      <c r="J100" s="60">
        <f t="shared" si="4"/>
        <v>0</v>
      </c>
      <c r="K100" s="64" t="e">
        <f>VLOOKUP($B100,'Équipes 2e cycle'!$A$7:$F$106,6,FALSE)</f>
        <v>#N/A</v>
      </c>
      <c r="L100" s="6"/>
      <c r="M100" s="64">
        <f>IFERROR((85*$J100/J8+$K100)+IF(L100="",0,1/L100/1000),0)</f>
        <v>0</v>
      </c>
    </row>
    <row r="101" spans="2:13" ht="22.5" customHeight="1" x14ac:dyDescent="0.25">
      <c r="B101" s="61">
        <f>'Équipes 2e cycle'!A99</f>
        <v>0</v>
      </c>
      <c r="C101" s="1" t="e">
        <f>VLOOKUP($B101,'Équipes 2e cycle'!$A$7:$F$106,2,FALSE)</f>
        <v>#N/A</v>
      </c>
      <c r="D101" s="1" t="e">
        <f>VLOOKUP($B101,'Équipes 2e cycle'!$A$7:$F$106,3,FALSE)</f>
        <v>#N/A</v>
      </c>
      <c r="E101" s="62" t="e">
        <f>VLOOKUP($B101,'Équipes 2e cycle'!$A$7:$F$106,4,FALSE)</f>
        <v>#N/A</v>
      </c>
      <c r="F101" s="6"/>
      <c r="G101" s="63">
        <f t="shared" si="5"/>
        <v>0</v>
      </c>
      <c r="H101" s="6"/>
      <c r="I101" s="63">
        <f t="shared" si="6"/>
        <v>0</v>
      </c>
      <c r="J101" s="60">
        <f t="shared" si="4"/>
        <v>0</v>
      </c>
      <c r="K101" s="64" t="e">
        <f>VLOOKUP($B101,'Équipes 2e cycle'!$A$7:$F$106,6,FALSE)</f>
        <v>#N/A</v>
      </c>
      <c r="L101" s="6"/>
      <c r="M101" s="64">
        <f>IFERROR((85*$J101/J8+$K101)+IF(L101="",0,1/L101/1000),0)</f>
        <v>0</v>
      </c>
    </row>
    <row r="102" spans="2:13" ht="22.5" customHeight="1" x14ac:dyDescent="0.25">
      <c r="B102" s="61">
        <f>'Équipes 2e cycle'!A100</f>
        <v>0</v>
      </c>
      <c r="C102" s="1" t="e">
        <f>VLOOKUP($B102,'Équipes 2e cycle'!$A$7:$F$106,2,FALSE)</f>
        <v>#N/A</v>
      </c>
      <c r="D102" s="1" t="e">
        <f>VLOOKUP($B102,'Équipes 2e cycle'!$A$7:$F$106,3,FALSE)</f>
        <v>#N/A</v>
      </c>
      <c r="E102" s="62" t="e">
        <f>VLOOKUP($B102,'Équipes 2e cycle'!$A$7:$F$106,4,FALSE)</f>
        <v>#N/A</v>
      </c>
      <c r="F102" s="6"/>
      <c r="G102" s="63">
        <f t="shared" si="5"/>
        <v>0</v>
      </c>
      <c r="H102" s="6"/>
      <c r="I102" s="63">
        <f t="shared" si="6"/>
        <v>0</v>
      </c>
      <c r="J102" s="60">
        <f t="shared" si="4"/>
        <v>0</v>
      </c>
      <c r="K102" s="64" t="e">
        <f>VLOOKUP($B102,'Équipes 2e cycle'!$A$7:$F$106,6,FALSE)</f>
        <v>#N/A</v>
      </c>
      <c r="L102" s="6"/>
      <c r="M102" s="64">
        <f>IFERROR((85*$J102/J8+$K102)+IF(L102="",0,1/L102/1000),0)</f>
        <v>0</v>
      </c>
    </row>
    <row r="103" spans="2:13" ht="22.5" customHeight="1" x14ac:dyDescent="0.25">
      <c r="B103" s="61">
        <f>'Équipes 2e cycle'!A101</f>
        <v>0</v>
      </c>
      <c r="C103" s="1" t="e">
        <f>VLOOKUP($B103,'Équipes 2e cycle'!$A$7:$F$106,2,FALSE)</f>
        <v>#N/A</v>
      </c>
      <c r="D103" s="1" t="e">
        <f>VLOOKUP($B103,'Équipes 2e cycle'!$A$7:$F$106,3,FALSE)</f>
        <v>#N/A</v>
      </c>
      <c r="E103" s="62" t="e">
        <f>VLOOKUP($B103,'Équipes 2e cycle'!$A$7:$F$106,4,FALSE)</f>
        <v>#N/A</v>
      </c>
      <c r="F103" s="6"/>
      <c r="G103" s="63">
        <f t="shared" si="5"/>
        <v>0</v>
      </c>
      <c r="H103" s="6"/>
      <c r="I103" s="63">
        <f t="shared" si="6"/>
        <v>0</v>
      </c>
      <c r="J103" s="60">
        <f t="shared" si="4"/>
        <v>0</v>
      </c>
      <c r="K103" s="64" t="e">
        <f>VLOOKUP($B103,'Équipes 2e cycle'!$A$7:$F$106,6,FALSE)</f>
        <v>#N/A</v>
      </c>
      <c r="L103" s="6"/>
      <c r="M103" s="64">
        <f>IFERROR((85*$J103/J8+$K103)+IF(L103="",0,1/L103/1000),0)</f>
        <v>0</v>
      </c>
    </row>
    <row r="104" spans="2:13" ht="22.5" customHeight="1" x14ac:dyDescent="0.25">
      <c r="B104" s="61">
        <f>'Équipes 2e cycle'!A102</f>
        <v>0</v>
      </c>
      <c r="C104" s="1" t="e">
        <f>VLOOKUP($B104,'Équipes 2e cycle'!$A$7:$F$106,2,FALSE)</f>
        <v>#N/A</v>
      </c>
      <c r="D104" s="1" t="e">
        <f>VLOOKUP($B104,'Équipes 2e cycle'!$A$7:$F$106,3,FALSE)</f>
        <v>#N/A</v>
      </c>
      <c r="E104" s="62" t="e">
        <f>VLOOKUP($B104,'Équipes 2e cycle'!$A$7:$F$106,4,FALSE)</f>
        <v>#N/A</v>
      </c>
      <c r="F104" s="6"/>
      <c r="G104" s="63">
        <f t="shared" si="5"/>
        <v>0</v>
      </c>
      <c r="H104" s="6"/>
      <c r="I104" s="63">
        <f t="shared" si="6"/>
        <v>0</v>
      </c>
      <c r="J104" s="60">
        <f t="shared" si="4"/>
        <v>0</v>
      </c>
      <c r="K104" s="64" t="e">
        <f>VLOOKUP($B104,'Équipes 2e cycle'!$A$7:$F$106,6,FALSE)</f>
        <v>#N/A</v>
      </c>
      <c r="L104" s="6"/>
      <c r="M104" s="64">
        <f>IFERROR((85*$J104/J8+$K104)+IF(L104="",0,1/L104/1000),0)</f>
        <v>0</v>
      </c>
    </row>
    <row r="105" spans="2:13" ht="22.5" customHeight="1" x14ac:dyDescent="0.25">
      <c r="B105" s="61">
        <f>'Équipes 2e cycle'!A103</f>
        <v>0</v>
      </c>
      <c r="C105" s="1" t="e">
        <f>VLOOKUP($B105,'Équipes 2e cycle'!$A$7:$F$106,2,FALSE)</f>
        <v>#N/A</v>
      </c>
      <c r="D105" s="1" t="e">
        <f>VLOOKUP($B105,'Équipes 2e cycle'!$A$7:$F$106,3,FALSE)</f>
        <v>#N/A</v>
      </c>
      <c r="E105" s="62" t="e">
        <f>VLOOKUP($B105,'Équipes 2e cycle'!$A$7:$F$106,4,FALSE)</f>
        <v>#N/A</v>
      </c>
      <c r="F105" s="6"/>
      <c r="G105" s="63">
        <f t="shared" si="5"/>
        <v>0</v>
      </c>
      <c r="H105" s="6"/>
      <c r="I105" s="63">
        <f t="shared" si="6"/>
        <v>0</v>
      </c>
      <c r="J105" s="60">
        <f t="shared" si="4"/>
        <v>0</v>
      </c>
      <c r="K105" s="64" t="e">
        <f>VLOOKUP($B105,'Équipes 2e cycle'!$A$7:$F$106,6,FALSE)</f>
        <v>#N/A</v>
      </c>
      <c r="L105" s="6"/>
      <c r="M105" s="64">
        <f>IFERROR((85*$J105/J8+$K105)+IF(L105="",0,1/L105/1000),0)</f>
        <v>0</v>
      </c>
    </row>
    <row r="106" spans="2:13" ht="22.5" customHeight="1" x14ac:dyDescent="0.25">
      <c r="B106" s="61">
        <f>'Équipes 2e cycle'!A104</f>
        <v>0</v>
      </c>
      <c r="C106" s="1" t="e">
        <f>VLOOKUP($B106,'Équipes 2e cycle'!$A$7:$F$106,2,FALSE)</f>
        <v>#N/A</v>
      </c>
      <c r="D106" s="1" t="e">
        <f>VLOOKUP($B106,'Équipes 2e cycle'!$A$7:$F$106,3,FALSE)</f>
        <v>#N/A</v>
      </c>
      <c r="E106" s="62" t="e">
        <f>VLOOKUP($B106,'Équipes 2e cycle'!$A$7:$F$106,4,FALSE)</f>
        <v>#N/A</v>
      </c>
      <c r="F106" s="6"/>
      <c r="G106" s="63">
        <f t="shared" si="5"/>
        <v>0</v>
      </c>
      <c r="H106" s="6"/>
      <c r="I106" s="63">
        <f t="shared" si="6"/>
        <v>0</v>
      </c>
      <c r="J106" s="60">
        <f t="shared" si="4"/>
        <v>0</v>
      </c>
      <c r="K106" s="64" t="e">
        <f>VLOOKUP($B106,'Équipes 2e cycle'!$A$7:$F$106,6,FALSE)</f>
        <v>#N/A</v>
      </c>
      <c r="L106" s="6"/>
      <c r="M106" s="64">
        <f>IFERROR((85*$J106/J8+$K106)+IF(L106="",0,1/L106/1000),0)</f>
        <v>0</v>
      </c>
    </row>
    <row r="107" spans="2:13" ht="22.5" customHeight="1" x14ac:dyDescent="0.25">
      <c r="B107" s="61">
        <f>'Équipes 2e cycle'!A105</f>
        <v>0</v>
      </c>
      <c r="C107" s="1" t="e">
        <f>VLOOKUP($B107,'Équipes 2e cycle'!$A$7:$F$106,2,FALSE)</f>
        <v>#N/A</v>
      </c>
      <c r="D107" s="1" t="e">
        <f>VLOOKUP($B107,'Équipes 2e cycle'!$A$7:$F$106,3,FALSE)</f>
        <v>#N/A</v>
      </c>
      <c r="E107" s="62" t="e">
        <f>VLOOKUP($B107,'Équipes 2e cycle'!$A$7:$F$106,4,FALSE)</f>
        <v>#N/A</v>
      </c>
      <c r="F107" s="6"/>
      <c r="G107" s="63">
        <f t="shared" si="5"/>
        <v>0</v>
      </c>
      <c r="H107" s="6"/>
      <c r="I107" s="63">
        <f t="shared" si="6"/>
        <v>0</v>
      </c>
      <c r="J107" s="60">
        <f t="shared" si="4"/>
        <v>0</v>
      </c>
      <c r="K107" s="64" t="e">
        <f>VLOOKUP($B107,'Équipes 2e cycle'!$A$7:$F$106,6,FALSE)</f>
        <v>#N/A</v>
      </c>
      <c r="L107" s="6"/>
      <c r="M107" s="64">
        <f>IFERROR((85*$J107/J8+$K107)+IF(L107="",0,1/L107/1000),0)</f>
        <v>0</v>
      </c>
    </row>
    <row r="108" spans="2:13" ht="22.5" customHeight="1" x14ac:dyDescent="0.25">
      <c r="B108" s="65">
        <f>'Équipes 2e cycle'!A106</f>
        <v>0</v>
      </c>
      <c r="C108" s="66" t="e">
        <f>VLOOKUP($B108,'Équipes 2e cycle'!$A$7:$F$106,2,FALSE)</f>
        <v>#N/A</v>
      </c>
      <c r="D108" s="66" t="e">
        <f>VLOOKUP($B108,'Équipes 2e cycle'!$A$7:$F$106,3,FALSE)</f>
        <v>#N/A</v>
      </c>
      <c r="E108" s="67" t="e">
        <f>VLOOKUP($B108,'Équipes 2e cycle'!$A$7:$F$106,4,FALSE)</f>
        <v>#N/A</v>
      </c>
      <c r="F108" s="18"/>
      <c r="G108" s="68">
        <f t="shared" si="5"/>
        <v>0</v>
      </c>
      <c r="H108" s="18"/>
      <c r="I108" s="68">
        <f t="shared" si="6"/>
        <v>0</v>
      </c>
      <c r="J108" s="69">
        <f t="shared" si="4"/>
        <v>0</v>
      </c>
      <c r="K108" s="70" t="e">
        <f>VLOOKUP($B108,'Équipes 2e cycle'!$A$7:$F$106,6,FALSE)</f>
        <v>#N/A</v>
      </c>
      <c r="L108" s="18"/>
      <c r="M108" s="70">
        <f>IFERROR((85*$J108/J8+$K108)+IF(L108="",0,1/L108/1000),0)</f>
        <v>0</v>
      </c>
    </row>
  </sheetData>
  <sheetProtection algorithmName="SHA-512" hashValue="dFgaV7GYpW+b89OkkunK/2u4DTFrnNq8clyAN/Ja8kwQKdwZgc+9yRorYMuRVlmO+3MGHlk5ZbLxShafcjpbzg==" saltValue="kQVBdBMik9homT1x+ROESQ==" spinCount="100000" sheet="1" objects="1" scenarios="1"/>
  <mergeCells count="14">
    <mergeCell ref="A7:A8"/>
    <mergeCell ref="B7:B8"/>
    <mergeCell ref="C7:C8"/>
    <mergeCell ref="D7:D8"/>
    <mergeCell ref="E7:E8"/>
    <mergeCell ref="F7:G7"/>
    <mergeCell ref="H7:I7"/>
    <mergeCell ref="L7:L8"/>
    <mergeCell ref="M7:M8"/>
    <mergeCell ref="B1:M1"/>
    <mergeCell ref="B2:M2"/>
    <mergeCell ref="B3:M3"/>
    <mergeCell ref="B4:M4"/>
    <mergeCell ref="B5:M5"/>
  </mergeCells>
  <conditionalFormatting sqref="M9:M108">
    <cfRule type="duplicateValues" dxfId="1" priority="1"/>
  </conditionalFormatting>
  <pageMargins left="0.7" right="0.7" top="0.75" bottom="0.75" header="0.3" footer="0.3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</sheetPr>
  <dimension ref="A1:G105"/>
  <sheetViews>
    <sheetView workbookViewId="0">
      <selection activeCell="D15" sqref="D15"/>
    </sheetView>
  </sheetViews>
  <sheetFormatPr baseColWidth="10" defaultColWidth="11.42578125" defaultRowHeight="14.25" x14ac:dyDescent="0.2"/>
  <cols>
    <col min="1" max="1" width="11.42578125" style="2"/>
    <col min="2" max="2" width="13.28515625" style="2" customWidth="1"/>
    <col min="3" max="3" width="49.85546875" style="2" hidden="1" customWidth="1"/>
    <col min="4" max="4" width="97.28515625" style="2" customWidth="1"/>
    <col min="5" max="5" width="0.5703125" style="2" hidden="1" customWidth="1"/>
    <col min="6" max="6" width="17.5703125" style="2" customWidth="1"/>
    <col min="7" max="16384" width="11.42578125" style="2"/>
  </cols>
  <sheetData>
    <row r="1" spans="1:7" ht="20.25" x14ac:dyDescent="0.2">
      <c r="A1" s="24"/>
      <c r="B1" s="97" t="s">
        <v>24</v>
      </c>
      <c r="C1" s="97"/>
      <c r="D1" s="97"/>
      <c r="E1" s="97"/>
      <c r="F1" s="97"/>
      <c r="G1" s="24"/>
    </row>
    <row r="2" spans="1:7" ht="23.25" x14ac:dyDescent="0.2">
      <c r="A2" s="24"/>
      <c r="B2" s="97" t="s">
        <v>38</v>
      </c>
      <c r="C2" s="97"/>
      <c r="D2" s="97"/>
      <c r="E2" s="97"/>
      <c r="F2" s="97"/>
      <c r="G2" s="24"/>
    </row>
    <row r="3" spans="1:7" ht="11.25" customHeight="1" thickBot="1" x14ac:dyDescent="0.25">
      <c r="A3" s="24"/>
      <c r="B3" s="23"/>
      <c r="C3" s="23"/>
      <c r="D3" s="23"/>
      <c r="E3" s="23"/>
      <c r="F3" s="23"/>
      <c r="G3" s="24"/>
    </row>
    <row r="4" spans="1:7" ht="18" customHeight="1" thickBot="1" x14ac:dyDescent="0.25">
      <c r="B4" s="98" t="s">
        <v>31</v>
      </c>
      <c r="C4" s="99"/>
      <c r="D4" s="99"/>
      <c r="E4" s="99"/>
      <c r="F4" s="100"/>
    </row>
    <row r="5" spans="1:7" ht="45.75" customHeight="1" thickBot="1" x14ac:dyDescent="0.25">
      <c r="A5" s="24"/>
      <c r="B5" s="51" t="s">
        <v>14</v>
      </c>
      <c r="C5" s="52" t="s">
        <v>0</v>
      </c>
      <c r="D5" s="52" t="s">
        <v>40</v>
      </c>
      <c r="E5" s="52" t="s">
        <v>12</v>
      </c>
      <c r="F5" s="53" t="s">
        <v>25</v>
      </c>
      <c r="G5" s="24"/>
    </row>
    <row r="6" spans="1:7" s="9" customFormat="1" ht="22.5" customHeight="1" x14ac:dyDescent="0.25">
      <c r="A6" s="28"/>
      <c r="B6" s="29">
        <f>'Pointage 2e cycle'!B9</f>
        <v>0</v>
      </c>
      <c r="C6" s="30" t="e">
        <f>VLOOKUP($B6,'Pointage 1er cycle'!$B$9:$M$97,2,FALSE)</f>
        <v>#N/A</v>
      </c>
      <c r="D6" s="30" t="e">
        <f>VLOOKUP($B6,'Pointage 2e cycle'!$B$9:$M$97,3,FALSE)</f>
        <v>#N/A</v>
      </c>
      <c r="E6" s="30" t="e">
        <f>VLOOKUP($B6,'Pointage 1er cycle'!$B$9:$M$97,4,FALSE)</f>
        <v>#N/A</v>
      </c>
      <c r="F6" s="31">
        <f>VLOOKUP($B6,'Pointage 2e cycle'!$B$9:$M$108,9,FALSE)</f>
        <v>0</v>
      </c>
      <c r="G6" s="28"/>
    </row>
    <row r="7" spans="1:7" s="9" customFormat="1" ht="22.5" customHeight="1" x14ac:dyDescent="0.25">
      <c r="A7" s="28"/>
      <c r="B7" s="32">
        <f>'Pointage 2e cycle'!B10</f>
        <v>0</v>
      </c>
      <c r="C7" s="33" t="e">
        <f>VLOOKUP($B7,'Pointage 1er cycle'!$B$9:$M$97,2,FALSE)</f>
        <v>#N/A</v>
      </c>
      <c r="D7" s="33" t="e">
        <f>VLOOKUP($B7,'Pointage 2e cycle'!$B$9:$M$97,3,FALSE)</f>
        <v>#N/A</v>
      </c>
      <c r="E7" s="33" t="e">
        <f>VLOOKUP($B7,'Pointage 1er cycle'!$B$9:$M$97,4,FALSE)</f>
        <v>#N/A</v>
      </c>
      <c r="F7" s="34">
        <f>VLOOKUP($B7,'Pointage 2e cycle'!$B$9:$M$108,9,FALSE)</f>
        <v>0</v>
      </c>
      <c r="G7" s="28"/>
    </row>
    <row r="8" spans="1:7" s="9" customFormat="1" ht="22.5" customHeight="1" x14ac:dyDescent="0.25">
      <c r="A8" s="28"/>
      <c r="B8" s="32">
        <f>'Pointage 2e cycle'!B11</f>
        <v>0</v>
      </c>
      <c r="C8" s="33" t="e">
        <f>VLOOKUP($B8,'Pointage 1er cycle'!$B$9:$M$97,2,FALSE)</f>
        <v>#N/A</v>
      </c>
      <c r="D8" s="33" t="e">
        <f>VLOOKUP($B8,'Pointage 2e cycle'!$B$9:$M$97,3,FALSE)</f>
        <v>#N/A</v>
      </c>
      <c r="E8" s="33" t="e">
        <f>VLOOKUP($B8,'Pointage 1er cycle'!$B$9:$M$97,4,FALSE)</f>
        <v>#N/A</v>
      </c>
      <c r="F8" s="34">
        <f>VLOOKUP($B8,'Pointage 2e cycle'!$B$9:$M$108,9,FALSE)</f>
        <v>0</v>
      </c>
      <c r="G8" s="28"/>
    </row>
    <row r="9" spans="1:7" s="9" customFormat="1" ht="22.5" customHeight="1" x14ac:dyDescent="0.25">
      <c r="A9" s="28"/>
      <c r="B9" s="32">
        <f>'Pointage 2e cycle'!B12</f>
        <v>0</v>
      </c>
      <c r="C9" s="33" t="e">
        <f>VLOOKUP($B9,'Pointage 1er cycle'!$B$9:$M$97,2,FALSE)</f>
        <v>#N/A</v>
      </c>
      <c r="D9" s="33" t="e">
        <f>VLOOKUP($B9,'Pointage 2e cycle'!$B$9:$M$97,3,FALSE)</f>
        <v>#N/A</v>
      </c>
      <c r="E9" s="33" t="e">
        <f>VLOOKUP($B9,'Pointage 1er cycle'!$B$9:$M$97,4,FALSE)</f>
        <v>#N/A</v>
      </c>
      <c r="F9" s="34">
        <f>VLOOKUP($B9,'Pointage 2e cycle'!$B$9:$M$108,9,FALSE)</f>
        <v>0</v>
      </c>
      <c r="G9" s="28"/>
    </row>
    <row r="10" spans="1:7" s="9" customFormat="1" ht="22.5" customHeight="1" x14ac:dyDescent="0.25">
      <c r="A10" s="28"/>
      <c r="B10" s="32">
        <f>'Pointage 2e cycle'!B13</f>
        <v>0</v>
      </c>
      <c r="C10" s="33" t="e">
        <f>VLOOKUP($B10,'Pointage 1er cycle'!$B$9:$M$97,2,FALSE)</f>
        <v>#N/A</v>
      </c>
      <c r="D10" s="33" t="e">
        <f>VLOOKUP($B10,'Pointage 2e cycle'!$B$9:$M$97,3,FALSE)</f>
        <v>#N/A</v>
      </c>
      <c r="E10" s="33" t="e">
        <f>VLOOKUP($B10,'Pointage 1er cycle'!$B$9:$M$97,4,FALSE)</f>
        <v>#N/A</v>
      </c>
      <c r="F10" s="34">
        <f>VLOOKUP($B10,'Pointage 2e cycle'!$B$9:$M$108,9,FALSE)</f>
        <v>0</v>
      </c>
      <c r="G10" s="28"/>
    </row>
    <row r="11" spans="1:7" s="9" customFormat="1" ht="22.5" customHeight="1" x14ac:dyDescent="0.25">
      <c r="A11" s="28"/>
      <c r="B11" s="32">
        <f>'Pointage 2e cycle'!B14</f>
        <v>0</v>
      </c>
      <c r="C11" s="33" t="e">
        <f>VLOOKUP($B11,'Pointage 1er cycle'!$B$9:$M$97,2,FALSE)</f>
        <v>#N/A</v>
      </c>
      <c r="D11" s="33" t="e">
        <f>VLOOKUP($B11,'Pointage 2e cycle'!$B$9:$M$97,3,FALSE)</f>
        <v>#N/A</v>
      </c>
      <c r="E11" s="33" t="e">
        <f>VLOOKUP($B11,'Pointage 1er cycle'!$B$9:$M$97,4,FALSE)</f>
        <v>#N/A</v>
      </c>
      <c r="F11" s="34">
        <f>VLOOKUP($B11,'Pointage 2e cycle'!$B$9:$M$108,9,FALSE)</f>
        <v>0</v>
      </c>
      <c r="G11" s="28"/>
    </row>
    <row r="12" spans="1:7" s="9" customFormat="1" ht="22.5" customHeight="1" x14ac:dyDescent="0.25">
      <c r="A12" s="28"/>
      <c r="B12" s="32">
        <f>'Pointage 2e cycle'!B15</f>
        <v>0</v>
      </c>
      <c r="C12" s="33" t="e">
        <f>VLOOKUP($B12,'Pointage 1er cycle'!$B$9:$M$97,2,FALSE)</f>
        <v>#N/A</v>
      </c>
      <c r="D12" s="33" t="e">
        <f>VLOOKUP($B12,'Pointage 2e cycle'!$B$9:$M$97,3,FALSE)</f>
        <v>#N/A</v>
      </c>
      <c r="E12" s="33" t="e">
        <f>VLOOKUP($B12,'Pointage 1er cycle'!$B$9:$M$97,4,FALSE)</f>
        <v>#N/A</v>
      </c>
      <c r="F12" s="34">
        <f>VLOOKUP($B12,'Pointage 2e cycle'!$B$9:$M$108,9,FALSE)</f>
        <v>0</v>
      </c>
      <c r="G12" s="28"/>
    </row>
    <row r="13" spans="1:7" s="9" customFormat="1" ht="22.5" customHeight="1" x14ac:dyDescent="0.25">
      <c r="A13" s="28"/>
      <c r="B13" s="32">
        <f>'Pointage 2e cycle'!B16</f>
        <v>0</v>
      </c>
      <c r="C13" s="33" t="e">
        <f>VLOOKUP($B13,'Pointage 1er cycle'!$B$9:$M$97,2,FALSE)</f>
        <v>#N/A</v>
      </c>
      <c r="D13" s="33" t="e">
        <f>VLOOKUP($B13,'Pointage 2e cycle'!$B$9:$M$97,3,FALSE)</f>
        <v>#N/A</v>
      </c>
      <c r="E13" s="33" t="e">
        <f>VLOOKUP($B13,'Pointage 1er cycle'!$B$9:$M$97,4,FALSE)</f>
        <v>#N/A</v>
      </c>
      <c r="F13" s="34">
        <f>VLOOKUP($B13,'Pointage 2e cycle'!$B$9:$M$108,9,FALSE)</f>
        <v>0</v>
      </c>
      <c r="G13" s="28"/>
    </row>
    <row r="14" spans="1:7" s="9" customFormat="1" ht="22.5" customHeight="1" x14ac:dyDescent="0.25">
      <c r="A14" s="28"/>
      <c r="B14" s="32">
        <f>'Pointage 2e cycle'!B17</f>
        <v>0</v>
      </c>
      <c r="C14" s="33" t="e">
        <f>VLOOKUP($B14,'Pointage 1er cycle'!$B$9:$M$97,2,FALSE)</f>
        <v>#N/A</v>
      </c>
      <c r="D14" s="33" t="e">
        <f>VLOOKUP($B14,'Pointage 2e cycle'!$B$9:$M$97,3,FALSE)</f>
        <v>#N/A</v>
      </c>
      <c r="E14" s="33" t="e">
        <f>VLOOKUP($B14,'Pointage 1er cycle'!$B$9:$M$97,4,FALSE)</f>
        <v>#N/A</v>
      </c>
      <c r="F14" s="34">
        <f>VLOOKUP($B14,'Pointage 2e cycle'!$B$9:$M$108,9,FALSE)</f>
        <v>0</v>
      </c>
      <c r="G14" s="28"/>
    </row>
    <row r="15" spans="1:7" s="9" customFormat="1" ht="22.5" customHeight="1" x14ac:dyDescent="0.25">
      <c r="A15" s="28"/>
      <c r="B15" s="32">
        <f>'Pointage 2e cycle'!B18</f>
        <v>0</v>
      </c>
      <c r="C15" s="33" t="e">
        <f>VLOOKUP($B15,'Pointage 1er cycle'!$B$9:$M$97,2,FALSE)</f>
        <v>#N/A</v>
      </c>
      <c r="D15" s="33" t="e">
        <f>VLOOKUP($B15,'Pointage 2e cycle'!$B$9:$M$97,3,FALSE)</f>
        <v>#N/A</v>
      </c>
      <c r="E15" s="33" t="e">
        <f>VLOOKUP($B15,'Pointage 1er cycle'!$B$9:$M$97,4,FALSE)</f>
        <v>#N/A</v>
      </c>
      <c r="F15" s="34">
        <f>VLOOKUP($B15,'Pointage 2e cycle'!$B$9:$M$108,9,FALSE)</f>
        <v>0</v>
      </c>
      <c r="G15" s="28"/>
    </row>
    <row r="16" spans="1:7" s="9" customFormat="1" ht="22.5" customHeight="1" x14ac:dyDescent="0.25">
      <c r="A16" s="28"/>
      <c r="B16" s="32">
        <f>'Pointage 2e cycle'!B19</f>
        <v>0</v>
      </c>
      <c r="C16" s="33" t="e">
        <f>VLOOKUP($B16,'Pointage 1er cycle'!$B$9:$M$97,2,FALSE)</f>
        <v>#N/A</v>
      </c>
      <c r="D16" s="33" t="e">
        <f>VLOOKUP($B16,'Pointage 2e cycle'!$B$9:$M$97,3,FALSE)</f>
        <v>#N/A</v>
      </c>
      <c r="E16" s="33" t="e">
        <f>VLOOKUP($B16,'Pointage 1er cycle'!$B$9:$M$97,4,FALSE)</f>
        <v>#N/A</v>
      </c>
      <c r="F16" s="34">
        <f>VLOOKUP($B16,'Pointage 2e cycle'!$B$9:$M$108,9,FALSE)</f>
        <v>0</v>
      </c>
      <c r="G16" s="28"/>
    </row>
    <row r="17" spans="1:7" s="9" customFormat="1" ht="22.5" customHeight="1" x14ac:dyDescent="0.25">
      <c r="A17" s="28"/>
      <c r="B17" s="32">
        <f>'Pointage 2e cycle'!B20</f>
        <v>0</v>
      </c>
      <c r="C17" s="33" t="e">
        <f>VLOOKUP($B17,'Pointage 1er cycle'!$B$9:$M$97,2,FALSE)</f>
        <v>#N/A</v>
      </c>
      <c r="D17" s="33" t="e">
        <f>VLOOKUP($B17,'Pointage 2e cycle'!$B$9:$M$97,3,FALSE)</f>
        <v>#N/A</v>
      </c>
      <c r="E17" s="33" t="e">
        <f>VLOOKUP($B17,'Pointage 1er cycle'!$B$9:$M$97,4,FALSE)</f>
        <v>#N/A</v>
      </c>
      <c r="F17" s="34">
        <f>VLOOKUP($B17,'Pointage 2e cycle'!$B$9:$M$108,9,FALSE)</f>
        <v>0</v>
      </c>
      <c r="G17" s="28"/>
    </row>
    <row r="18" spans="1:7" s="9" customFormat="1" ht="22.5" customHeight="1" x14ac:dyDescent="0.25">
      <c r="A18" s="28"/>
      <c r="B18" s="32">
        <f>'Pointage 2e cycle'!B21</f>
        <v>0</v>
      </c>
      <c r="C18" s="33" t="e">
        <f>VLOOKUP($B18,'Pointage 1er cycle'!$B$9:$M$97,2,FALSE)</f>
        <v>#N/A</v>
      </c>
      <c r="D18" s="33" t="e">
        <f>VLOOKUP($B18,'Pointage 2e cycle'!$B$9:$M$97,3,FALSE)</f>
        <v>#N/A</v>
      </c>
      <c r="E18" s="33" t="e">
        <f>VLOOKUP($B18,'Pointage 1er cycle'!$B$9:$M$97,4,FALSE)</f>
        <v>#N/A</v>
      </c>
      <c r="F18" s="34">
        <f>VLOOKUP($B18,'Pointage 2e cycle'!$B$9:$M$108,9,FALSE)</f>
        <v>0</v>
      </c>
      <c r="G18" s="28"/>
    </row>
    <row r="19" spans="1:7" s="9" customFormat="1" ht="22.5" customHeight="1" x14ac:dyDescent="0.25">
      <c r="A19" s="28"/>
      <c r="B19" s="32">
        <f>'Pointage 2e cycle'!B22</f>
        <v>0</v>
      </c>
      <c r="C19" s="33" t="e">
        <f>VLOOKUP($B19,'Pointage 1er cycle'!$B$9:$M$97,2,FALSE)</f>
        <v>#N/A</v>
      </c>
      <c r="D19" s="33" t="e">
        <f>VLOOKUP($B19,'Pointage 2e cycle'!$B$9:$M$97,3,FALSE)</f>
        <v>#N/A</v>
      </c>
      <c r="E19" s="33" t="e">
        <f>VLOOKUP($B19,'Pointage 1er cycle'!$B$9:$M$97,4,FALSE)</f>
        <v>#N/A</v>
      </c>
      <c r="F19" s="34">
        <f>VLOOKUP($B19,'Pointage 2e cycle'!$B$9:$M$108,9,FALSE)</f>
        <v>0</v>
      </c>
      <c r="G19" s="28"/>
    </row>
    <row r="20" spans="1:7" s="9" customFormat="1" ht="22.5" customHeight="1" x14ac:dyDescent="0.25">
      <c r="A20" s="28"/>
      <c r="B20" s="32">
        <f>'Pointage 2e cycle'!B23</f>
        <v>0</v>
      </c>
      <c r="C20" s="33" t="e">
        <f>VLOOKUP($B20,'Pointage 1er cycle'!$B$9:$M$97,2,FALSE)</f>
        <v>#N/A</v>
      </c>
      <c r="D20" s="33" t="e">
        <f>VLOOKUP($B20,'Pointage 2e cycle'!$B$9:$M$97,3,FALSE)</f>
        <v>#N/A</v>
      </c>
      <c r="E20" s="33" t="e">
        <f>VLOOKUP($B20,'Pointage 1er cycle'!$B$9:$M$97,4,FALSE)</f>
        <v>#N/A</v>
      </c>
      <c r="F20" s="34">
        <f>VLOOKUP($B20,'Pointage 2e cycle'!$B$9:$M$108,9,FALSE)</f>
        <v>0</v>
      </c>
      <c r="G20" s="28"/>
    </row>
    <row r="21" spans="1:7" s="9" customFormat="1" ht="22.5" customHeight="1" x14ac:dyDescent="0.25">
      <c r="A21" s="28"/>
      <c r="B21" s="32">
        <f>'Pointage 2e cycle'!B24</f>
        <v>0</v>
      </c>
      <c r="C21" s="33" t="e">
        <f>VLOOKUP($B21,'Pointage 1er cycle'!$B$9:$M$97,2,FALSE)</f>
        <v>#N/A</v>
      </c>
      <c r="D21" s="33" t="e">
        <f>VLOOKUP($B21,'Pointage 2e cycle'!$B$9:$M$97,3,FALSE)</f>
        <v>#N/A</v>
      </c>
      <c r="E21" s="33" t="e">
        <f>VLOOKUP($B21,'Pointage 1er cycle'!$B$9:$M$97,4,FALSE)</f>
        <v>#N/A</v>
      </c>
      <c r="F21" s="34">
        <f>VLOOKUP($B21,'Pointage 2e cycle'!$B$9:$M$108,9,FALSE)</f>
        <v>0</v>
      </c>
      <c r="G21" s="28"/>
    </row>
    <row r="22" spans="1:7" s="9" customFormat="1" ht="22.5" customHeight="1" x14ac:dyDescent="0.25">
      <c r="A22" s="28"/>
      <c r="B22" s="32">
        <f>'Pointage 2e cycle'!B25</f>
        <v>0</v>
      </c>
      <c r="C22" s="33" t="e">
        <f>VLOOKUP($B22,'Pointage 1er cycle'!$B$9:$M$97,2,FALSE)</f>
        <v>#N/A</v>
      </c>
      <c r="D22" s="33" t="e">
        <f>VLOOKUP($B22,'Pointage 2e cycle'!$B$9:$M$97,3,FALSE)</f>
        <v>#N/A</v>
      </c>
      <c r="E22" s="33" t="e">
        <f>VLOOKUP($B22,'Pointage 1er cycle'!$B$9:$M$97,4,FALSE)</f>
        <v>#N/A</v>
      </c>
      <c r="F22" s="34">
        <f>VLOOKUP($B22,'Pointage 2e cycle'!$B$9:$M$108,9,FALSE)</f>
        <v>0</v>
      </c>
      <c r="G22" s="28"/>
    </row>
    <row r="23" spans="1:7" s="9" customFormat="1" ht="22.5" customHeight="1" x14ac:dyDescent="0.25">
      <c r="A23" s="28"/>
      <c r="B23" s="32">
        <f>'Pointage 2e cycle'!B26</f>
        <v>0</v>
      </c>
      <c r="C23" s="33" t="e">
        <f>VLOOKUP($B23,'Pointage 1er cycle'!$B$9:$M$97,2,FALSE)</f>
        <v>#N/A</v>
      </c>
      <c r="D23" s="33" t="e">
        <f>VLOOKUP($B23,'Pointage 2e cycle'!$B$9:$M$97,3,FALSE)</f>
        <v>#N/A</v>
      </c>
      <c r="E23" s="33" t="e">
        <f>VLOOKUP($B23,'Pointage 1er cycle'!$B$9:$M$97,4,FALSE)</f>
        <v>#N/A</v>
      </c>
      <c r="F23" s="34">
        <f>VLOOKUP($B23,'Pointage 2e cycle'!$B$9:$M$108,9,FALSE)</f>
        <v>0</v>
      </c>
      <c r="G23" s="28"/>
    </row>
    <row r="24" spans="1:7" s="9" customFormat="1" ht="22.5" customHeight="1" x14ac:dyDescent="0.25">
      <c r="A24" s="28"/>
      <c r="B24" s="32">
        <f>'Pointage 2e cycle'!B27</f>
        <v>0</v>
      </c>
      <c r="C24" s="33" t="e">
        <f>VLOOKUP($B24,'Pointage 1er cycle'!$B$9:$M$97,2,FALSE)</f>
        <v>#N/A</v>
      </c>
      <c r="D24" s="33" t="e">
        <f>VLOOKUP($B24,'Pointage 2e cycle'!$B$9:$M$97,3,FALSE)</f>
        <v>#N/A</v>
      </c>
      <c r="E24" s="33" t="e">
        <f>VLOOKUP($B24,'Pointage 1er cycle'!$B$9:$M$97,4,FALSE)</f>
        <v>#N/A</v>
      </c>
      <c r="F24" s="34">
        <f>VLOOKUP($B24,'Pointage 2e cycle'!$B$9:$M$108,9,FALSE)</f>
        <v>0</v>
      </c>
      <c r="G24" s="28"/>
    </row>
    <row r="25" spans="1:7" s="9" customFormat="1" ht="22.5" customHeight="1" x14ac:dyDescent="0.25">
      <c r="A25" s="28"/>
      <c r="B25" s="32">
        <f>'Pointage 2e cycle'!B28</f>
        <v>0</v>
      </c>
      <c r="C25" s="33" t="e">
        <f>VLOOKUP($B25,'Pointage 1er cycle'!$B$9:$M$97,2,FALSE)</f>
        <v>#N/A</v>
      </c>
      <c r="D25" s="33" t="e">
        <f>VLOOKUP($B25,'Pointage 2e cycle'!$B$9:$M$97,3,FALSE)</f>
        <v>#N/A</v>
      </c>
      <c r="E25" s="33" t="e">
        <f>VLOOKUP($B25,'Pointage 1er cycle'!$B$9:$M$97,4,FALSE)</f>
        <v>#N/A</v>
      </c>
      <c r="F25" s="34">
        <f>VLOOKUP($B25,'Pointage 2e cycle'!$B$9:$M$108,9,FALSE)</f>
        <v>0</v>
      </c>
      <c r="G25" s="28"/>
    </row>
    <row r="26" spans="1:7" s="9" customFormat="1" ht="22.5" customHeight="1" x14ac:dyDescent="0.25">
      <c r="A26" s="28"/>
      <c r="B26" s="32">
        <f>'Pointage 2e cycle'!B29</f>
        <v>0</v>
      </c>
      <c r="C26" s="33" t="e">
        <f>VLOOKUP($B26,'Pointage 1er cycle'!$B$9:$M$97,2,FALSE)</f>
        <v>#N/A</v>
      </c>
      <c r="D26" s="33" t="e">
        <f>VLOOKUP($B26,'Pointage 2e cycle'!$B$9:$M$97,3,FALSE)</f>
        <v>#N/A</v>
      </c>
      <c r="E26" s="33" t="e">
        <f>VLOOKUP($B26,'Pointage 1er cycle'!$B$9:$M$97,4,FALSE)</f>
        <v>#N/A</v>
      </c>
      <c r="F26" s="34">
        <f>VLOOKUP($B26,'Pointage 2e cycle'!$B$9:$M$108,9,FALSE)</f>
        <v>0</v>
      </c>
      <c r="G26" s="28"/>
    </row>
    <row r="27" spans="1:7" s="9" customFormat="1" ht="22.5" customHeight="1" x14ac:dyDescent="0.25">
      <c r="A27" s="28"/>
      <c r="B27" s="32">
        <f>'Pointage 2e cycle'!B30</f>
        <v>0</v>
      </c>
      <c r="C27" s="33" t="e">
        <f>VLOOKUP($B27,'Pointage 1er cycle'!$B$9:$M$97,2,FALSE)</f>
        <v>#N/A</v>
      </c>
      <c r="D27" s="33" t="e">
        <f>VLOOKUP($B27,'Pointage 2e cycle'!$B$9:$M$97,3,FALSE)</f>
        <v>#N/A</v>
      </c>
      <c r="E27" s="33" t="e">
        <f>VLOOKUP($B27,'Pointage 1er cycle'!$B$9:$M$97,4,FALSE)</f>
        <v>#N/A</v>
      </c>
      <c r="F27" s="34">
        <f>VLOOKUP($B27,'Pointage 2e cycle'!$B$9:$M$108,9,FALSE)</f>
        <v>0</v>
      </c>
      <c r="G27" s="28"/>
    </row>
    <row r="28" spans="1:7" s="9" customFormat="1" ht="22.5" customHeight="1" x14ac:dyDescent="0.25">
      <c r="A28" s="28"/>
      <c r="B28" s="32">
        <f>'Pointage 2e cycle'!B31</f>
        <v>0</v>
      </c>
      <c r="C28" s="33" t="e">
        <f>VLOOKUP($B28,'Pointage 1er cycle'!$B$9:$M$97,2,FALSE)</f>
        <v>#N/A</v>
      </c>
      <c r="D28" s="33" t="e">
        <f>VLOOKUP($B28,'Pointage 2e cycle'!$B$9:$M$97,3,FALSE)</f>
        <v>#N/A</v>
      </c>
      <c r="E28" s="33" t="e">
        <f>VLOOKUP($B28,'Pointage 1er cycle'!$B$9:$M$97,4,FALSE)</f>
        <v>#N/A</v>
      </c>
      <c r="F28" s="34">
        <f>VLOOKUP($B28,'Pointage 2e cycle'!$B$9:$M$108,9,FALSE)</f>
        <v>0</v>
      </c>
      <c r="G28" s="28"/>
    </row>
    <row r="29" spans="1:7" s="9" customFormat="1" ht="22.5" customHeight="1" x14ac:dyDescent="0.25">
      <c r="A29" s="28"/>
      <c r="B29" s="32">
        <f>'Pointage 2e cycle'!B32</f>
        <v>0</v>
      </c>
      <c r="C29" s="33" t="e">
        <f>VLOOKUP($B29,'Pointage 1er cycle'!$B$9:$M$97,2,FALSE)</f>
        <v>#N/A</v>
      </c>
      <c r="D29" s="33" t="e">
        <f>VLOOKUP($B29,'Pointage 2e cycle'!$B$9:$M$97,3,FALSE)</f>
        <v>#N/A</v>
      </c>
      <c r="E29" s="33" t="e">
        <f>VLOOKUP($B29,'Pointage 1er cycle'!$B$9:$M$97,4,FALSE)</f>
        <v>#N/A</v>
      </c>
      <c r="F29" s="34">
        <f>VLOOKUP($B29,'Pointage 2e cycle'!$B$9:$M$108,9,FALSE)</f>
        <v>0</v>
      </c>
      <c r="G29" s="28"/>
    </row>
    <row r="30" spans="1:7" s="9" customFormat="1" ht="22.5" customHeight="1" x14ac:dyDescent="0.25">
      <c r="A30" s="28"/>
      <c r="B30" s="32">
        <f>'Pointage 2e cycle'!B33</f>
        <v>0</v>
      </c>
      <c r="C30" s="33" t="e">
        <f>VLOOKUP($B30,'Pointage 1er cycle'!$B$9:$M$97,2,FALSE)</f>
        <v>#N/A</v>
      </c>
      <c r="D30" s="33" t="e">
        <f>VLOOKUP($B30,'Pointage 2e cycle'!$B$9:$M$97,3,FALSE)</f>
        <v>#N/A</v>
      </c>
      <c r="E30" s="33" t="e">
        <f>VLOOKUP($B30,'Pointage 1er cycle'!$B$9:$M$97,4,FALSE)</f>
        <v>#N/A</v>
      </c>
      <c r="F30" s="34">
        <f>VLOOKUP($B30,'Pointage 2e cycle'!$B$9:$M$108,9,FALSE)</f>
        <v>0</v>
      </c>
      <c r="G30" s="28"/>
    </row>
    <row r="31" spans="1:7" s="9" customFormat="1" ht="22.5" customHeight="1" x14ac:dyDescent="0.25">
      <c r="A31" s="28"/>
      <c r="B31" s="32">
        <f>'Pointage 2e cycle'!B34</f>
        <v>0</v>
      </c>
      <c r="C31" s="33" t="e">
        <f>VLOOKUP($B31,'Pointage 1er cycle'!$B$9:$M$97,2,FALSE)</f>
        <v>#N/A</v>
      </c>
      <c r="D31" s="33" t="e">
        <f>VLOOKUP($B31,'Pointage 2e cycle'!$B$9:$M$97,3,FALSE)</f>
        <v>#N/A</v>
      </c>
      <c r="E31" s="33" t="e">
        <f>VLOOKUP($B31,'Pointage 1er cycle'!$B$9:$M$97,4,FALSE)</f>
        <v>#N/A</v>
      </c>
      <c r="F31" s="34">
        <f>VLOOKUP($B31,'Pointage 2e cycle'!$B$9:$M$108,9,FALSE)</f>
        <v>0</v>
      </c>
      <c r="G31" s="28"/>
    </row>
    <row r="32" spans="1:7" s="9" customFormat="1" ht="22.5" customHeight="1" x14ac:dyDescent="0.25">
      <c r="A32" s="28"/>
      <c r="B32" s="32">
        <f>'Pointage 2e cycle'!B35</f>
        <v>0</v>
      </c>
      <c r="C32" s="33" t="e">
        <f>VLOOKUP($B32,'Pointage 1er cycle'!$B$9:$M$97,2,FALSE)</f>
        <v>#N/A</v>
      </c>
      <c r="D32" s="33" t="e">
        <f>VLOOKUP($B32,'Pointage 2e cycle'!$B$9:$M$97,3,FALSE)</f>
        <v>#N/A</v>
      </c>
      <c r="E32" s="33" t="e">
        <f>VLOOKUP($B32,'Pointage 1er cycle'!$B$9:$M$97,4,FALSE)</f>
        <v>#N/A</v>
      </c>
      <c r="F32" s="34">
        <f>VLOOKUP($B32,'Pointage 2e cycle'!$B$9:$M$108,9,FALSE)</f>
        <v>0</v>
      </c>
      <c r="G32" s="28"/>
    </row>
    <row r="33" spans="1:7" s="9" customFormat="1" ht="22.5" customHeight="1" x14ac:dyDescent="0.25">
      <c r="A33" s="28"/>
      <c r="B33" s="32">
        <f>'Pointage 2e cycle'!B36</f>
        <v>0</v>
      </c>
      <c r="C33" s="33" t="e">
        <f>VLOOKUP($B33,'Pointage 1er cycle'!$B$9:$M$97,2,FALSE)</f>
        <v>#N/A</v>
      </c>
      <c r="D33" s="33" t="e">
        <f>VLOOKUP($B33,'Pointage 2e cycle'!$B$9:$M$97,3,FALSE)</f>
        <v>#N/A</v>
      </c>
      <c r="E33" s="33" t="e">
        <f>VLOOKUP($B33,'Pointage 1er cycle'!$B$9:$M$97,4,FALSE)</f>
        <v>#N/A</v>
      </c>
      <c r="F33" s="34">
        <f>VLOOKUP($B33,'Pointage 2e cycle'!$B$9:$M$108,9,FALSE)</f>
        <v>0</v>
      </c>
      <c r="G33" s="28"/>
    </row>
    <row r="34" spans="1:7" s="9" customFormat="1" ht="22.5" customHeight="1" x14ac:dyDescent="0.25">
      <c r="A34" s="28"/>
      <c r="B34" s="32">
        <f>'Pointage 2e cycle'!B37</f>
        <v>0</v>
      </c>
      <c r="C34" s="33" t="e">
        <f>VLOOKUP($B34,'Pointage 1er cycle'!$B$9:$M$97,2,FALSE)</f>
        <v>#N/A</v>
      </c>
      <c r="D34" s="33" t="e">
        <f>VLOOKUP($B34,'Pointage 2e cycle'!$B$9:$M$97,3,FALSE)</f>
        <v>#N/A</v>
      </c>
      <c r="E34" s="33" t="e">
        <f>VLOOKUP($B34,'Pointage 1er cycle'!$B$9:$M$97,4,FALSE)</f>
        <v>#N/A</v>
      </c>
      <c r="F34" s="34">
        <f>VLOOKUP($B34,'Pointage 2e cycle'!$B$9:$M$108,9,FALSE)</f>
        <v>0</v>
      </c>
      <c r="G34" s="28"/>
    </row>
    <row r="35" spans="1:7" s="9" customFormat="1" ht="22.5" customHeight="1" x14ac:dyDescent="0.25">
      <c r="A35" s="28"/>
      <c r="B35" s="32">
        <f>'Pointage 2e cycle'!B38</f>
        <v>0</v>
      </c>
      <c r="C35" s="33" t="e">
        <f>VLOOKUP($B35,'Pointage 1er cycle'!$B$9:$M$97,2,FALSE)</f>
        <v>#N/A</v>
      </c>
      <c r="D35" s="33" t="e">
        <f>VLOOKUP($B35,'Pointage 2e cycle'!$B$9:$M$97,3,FALSE)</f>
        <v>#N/A</v>
      </c>
      <c r="E35" s="33" t="e">
        <f>VLOOKUP($B35,'Pointage 1er cycle'!$B$9:$M$97,4,FALSE)</f>
        <v>#N/A</v>
      </c>
      <c r="F35" s="34">
        <f>VLOOKUP($B35,'Pointage 2e cycle'!$B$9:$M$108,9,FALSE)</f>
        <v>0</v>
      </c>
      <c r="G35" s="28"/>
    </row>
    <row r="36" spans="1:7" s="36" customFormat="1" ht="22.5" customHeight="1" x14ac:dyDescent="0.25">
      <c r="A36" s="35"/>
      <c r="B36" s="32">
        <f>'Pointage 2e cycle'!B39</f>
        <v>0</v>
      </c>
      <c r="C36" s="33" t="e">
        <f>VLOOKUP($B36,'Pointage 1er cycle'!$B$9:$M$97,2,FALSE)</f>
        <v>#N/A</v>
      </c>
      <c r="D36" s="33" t="e">
        <f>VLOOKUP($B36,'Pointage 2e cycle'!$B$9:$M$97,3,FALSE)</f>
        <v>#N/A</v>
      </c>
      <c r="E36" s="33" t="e">
        <f>VLOOKUP($B36,'Pointage 1er cycle'!$B$9:$M$97,4,FALSE)</f>
        <v>#N/A</v>
      </c>
      <c r="F36" s="34">
        <f>VLOOKUP($B36,'Pointage 2e cycle'!$B$9:$M$108,9,FALSE)</f>
        <v>0</v>
      </c>
      <c r="G36" s="35"/>
    </row>
    <row r="37" spans="1:7" s="36" customFormat="1" ht="22.5" customHeight="1" x14ac:dyDescent="0.25">
      <c r="A37" s="35"/>
      <c r="B37" s="32">
        <f>'Pointage 2e cycle'!B40</f>
        <v>0</v>
      </c>
      <c r="C37" s="33" t="e">
        <f>VLOOKUP($B37,'Pointage 1er cycle'!$B$9:$M$97,2,FALSE)</f>
        <v>#N/A</v>
      </c>
      <c r="D37" s="33" t="e">
        <f>VLOOKUP($B37,'Pointage 2e cycle'!$B$9:$M$97,3,FALSE)</f>
        <v>#N/A</v>
      </c>
      <c r="E37" s="33" t="e">
        <f>VLOOKUP($B37,'Pointage 1er cycle'!$B$9:$M$97,4,FALSE)</f>
        <v>#N/A</v>
      </c>
      <c r="F37" s="34">
        <f>VLOOKUP($B37,'Pointage 2e cycle'!$B$9:$M$108,9,FALSE)</f>
        <v>0</v>
      </c>
      <c r="G37" s="35"/>
    </row>
    <row r="38" spans="1:7" s="9" customFormat="1" ht="22.5" customHeight="1" x14ac:dyDescent="0.25">
      <c r="B38" s="32">
        <f>'Pointage 2e cycle'!B41</f>
        <v>0</v>
      </c>
      <c r="C38" s="33" t="e">
        <f>VLOOKUP($B38,'Pointage 1er cycle'!$B$9:$M$97,2,FALSE)</f>
        <v>#N/A</v>
      </c>
      <c r="D38" s="33" t="e">
        <f>VLOOKUP($B38,'Pointage 2e cycle'!$B$9:$M$97,3,FALSE)</f>
        <v>#N/A</v>
      </c>
      <c r="E38" s="33" t="e">
        <f>VLOOKUP($B38,'Pointage 1er cycle'!$B$9:$M$97,4,FALSE)</f>
        <v>#N/A</v>
      </c>
      <c r="F38" s="34">
        <f>VLOOKUP($B38,'Pointage 2e cycle'!$B$9:$M$108,9,FALSE)</f>
        <v>0</v>
      </c>
      <c r="G38" s="28"/>
    </row>
    <row r="39" spans="1:7" s="9" customFormat="1" ht="22.5" customHeight="1" x14ac:dyDescent="0.25">
      <c r="A39" s="28"/>
      <c r="B39" s="32">
        <f>'Pointage 2e cycle'!B42</f>
        <v>0</v>
      </c>
      <c r="C39" s="33" t="e">
        <f>VLOOKUP($B39,'Pointage 1er cycle'!$B$9:$M$97,2,FALSE)</f>
        <v>#N/A</v>
      </c>
      <c r="D39" s="33" t="e">
        <f>VLOOKUP($B39,'Pointage 2e cycle'!$B$9:$M$97,3,FALSE)</f>
        <v>#N/A</v>
      </c>
      <c r="E39" s="33" t="e">
        <f>VLOOKUP($B39,'Pointage 1er cycle'!$B$9:$M$97,4,FALSE)</f>
        <v>#N/A</v>
      </c>
      <c r="F39" s="34">
        <f>VLOOKUP($B39,'Pointage 2e cycle'!$B$9:$M$108,9,FALSE)</f>
        <v>0</v>
      </c>
      <c r="G39" s="28"/>
    </row>
    <row r="40" spans="1:7" s="9" customFormat="1" ht="22.5" customHeight="1" x14ac:dyDescent="0.25">
      <c r="A40" s="28"/>
      <c r="B40" s="32">
        <f>'Pointage 2e cycle'!B43</f>
        <v>0</v>
      </c>
      <c r="C40" s="33" t="e">
        <f>VLOOKUP($B40,'Pointage 1er cycle'!$B$9:$M$97,2,FALSE)</f>
        <v>#N/A</v>
      </c>
      <c r="D40" s="33" t="e">
        <f>VLOOKUP($B40,'Pointage 2e cycle'!$B$9:$M$97,3,FALSE)</f>
        <v>#N/A</v>
      </c>
      <c r="E40" s="33" t="e">
        <f>VLOOKUP($B40,'Pointage 1er cycle'!$B$9:$M$97,4,FALSE)</f>
        <v>#N/A</v>
      </c>
      <c r="F40" s="34">
        <f>VLOOKUP($B40,'Pointage 2e cycle'!$B$9:$M$108,9,FALSE)</f>
        <v>0</v>
      </c>
      <c r="G40" s="28"/>
    </row>
    <row r="41" spans="1:7" s="9" customFormat="1" ht="22.5" customHeight="1" x14ac:dyDescent="0.25">
      <c r="A41" s="28"/>
      <c r="B41" s="32">
        <f>'Pointage 2e cycle'!B44</f>
        <v>0</v>
      </c>
      <c r="C41" s="33" t="e">
        <f>VLOOKUP($B41,'Pointage 1er cycle'!$B$9:$M$97,2,FALSE)</f>
        <v>#N/A</v>
      </c>
      <c r="D41" s="33" t="e">
        <f>VLOOKUP($B41,'Pointage 2e cycle'!$B$9:$M$97,3,FALSE)</f>
        <v>#N/A</v>
      </c>
      <c r="E41" s="33" t="e">
        <f>VLOOKUP($B41,'Pointage 1er cycle'!$B$9:$M$97,4,FALSE)</f>
        <v>#N/A</v>
      </c>
      <c r="F41" s="34">
        <f>VLOOKUP($B41,'Pointage 2e cycle'!$B$9:$M$108,9,FALSE)</f>
        <v>0</v>
      </c>
      <c r="G41" s="35"/>
    </row>
    <row r="42" spans="1:7" s="9" customFormat="1" ht="22.5" customHeight="1" x14ac:dyDescent="0.25">
      <c r="A42" s="28"/>
      <c r="B42" s="32">
        <f>'Pointage 2e cycle'!B45</f>
        <v>0</v>
      </c>
      <c r="C42" s="33" t="e">
        <f>VLOOKUP($B42,'Pointage 1er cycle'!$B$9:$M$97,2,FALSE)</f>
        <v>#N/A</v>
      </c>
      <c r="D42" s="33" t="e">
        <f>VLOOKUP($B42,'Pointage 2e cycle'!$B$9:$M$97,3,FALSE)</f>
        <v>#N/A</v>
      </c>
      <c r="E42" s="33" t="e">
        <f>VLOOKUP($B42,'Pointage 1er cycle'!$B$9:$M$97,4,FALSE)</f>
        <v>#N/A</v>
      </c>
      <c r="F42" s="34">
        <f>VLOOKUP($B42,'Pointage 2e cycle'!$B$9:$M$108,9,FALSE)</f>
        <v>0</v>
      </c>
      <c r="G42" s="35"/>
    </row>
    <row r="43" spans="1:7" s="9" customFormat="1" ht="22.5" customHeight="1" x14ac:dyDescent="0.25">
      <c r="A43" s="35"/>
      <c r="B43" s="32">
        <f>'Pointage 2e cycle'!B46</f>
        <v>0</v>
      </c>
      <c r="C43" s="33" t="e">
        <f>VLOOKUP($B43,'Pointage 1er cycle'!$B$9:$M$97,2,FALSE)</f>
        <v>#N/A</v>
      </c>
      <c r="D43" s="33" t="e">
        <f>VLOOKUP($B43,'Pointage 2e cycle'!$B$9:$M$97,3,FALSE)</f>
        <v>#N/A</v>
      </c>
      <c r="E43" s="33" t="e">
        <f>VLOOKUP($B43,'Pointage 1er cycle'!$B$9:$M$97,4,FALSE)</f>
        <v>#N/A</v>
      </c>
      <c r="F43" s="34">
        <f>VLOOKUP($B43,'Pointage 2e cycle'!$B$9:$M$108,9,FALSE)</f>
        <v>0</v>
      </c>
      <c r="G43" s="28"/>
    </row>
    <row r="44" spans="1:7" s="9" customFormat="1" ht="22.5" customHeight="1" x14ac:dyDescent="0.25">
      <c r="A44" s="35"/>
      <c r="B44" s="32">
        <f>'Pointage 2e cycle'!B47</f>
        <v>0</v>
      </c>
      <c r="C44" s="33" t="e">
        <f>VLOOKUP($B44,'Pointage 1er cycle'!$B$9:$M$97,2,FALSE)</f>
        <v>#N/A</v>
      </c>
      <c r="D44" s="33" t="e">
        <f>VLOOKUP($B44,'Pointage 2e cycle'!$B$9:$M$97,3,FALSE)</f>
        <v>#N/A</v>
      </c>
      <c r="E44" s="33" t="e">
        <f>VLOOKUP($B44,'Pointage 1er cycle'!$B$9:$M$97,4,FALSE)</f>
        <v>#N/A</v>
      </c>
      <c r="F44" s="34">
        <f>VLOOKUP($B44,'Pointage 2e cycle'!$B$9:$M$108,9,FALSE)</f>
        <v>0</v>
      </c>
      <c r="G44" s="28"/>
    </row>
    <row r="45" spans="1:7" s="9" customFormat="1" ht="22.5" customHeight="1" x14ac:dyDescent="0.25">
      <c r="B45" s="32">
        <f>'Pointage 2e cycle'!B48</f>
        <v>0</v>
      </c>
      <c r="C45" s="33" t="e">
        <f>VLOOKUP($B45,'Pointage 1er cycle'!$B$9:$M$97,2,FALSE)</f>
        <v>#N/A</v>
      </c>
      <c r="D45" s="33" t="e">
        <f>VLOOKUP($B45,'Pointage 2e cycle'!$B$9:$M$97,3,FALSE)</f>
        <v>#N/A</v>
      </c>
      <c r="E45" s="33" t="e">
        <f>VLOOKUP($B45,'Pointage 1er cycle'!$B$9:$M$97,4,FALSE)</f>
        <v>#N/A</v>
      </c>
      <c r="F45" s="34">
        <f>VLOOKUP($B45,'Pointage 2e cycle'!$B$9:$M$108,9,FALSE)</f>
        <v>0</v>
      </c>
      <c r="G45" s="28"/>
    </row>
    <row r="46" spans="1:7" s="9" customFormat="1" ht="22.5" customHeight="1" x14ac:dyDescent="0.25">
      <c r="A46" s="28"/>
      <c r="B46" s="32">
        <f>'Pointage 2e cycle'!B49</f>
        <v>0</v>
      </c>
      <c r="C46" s="33" t="e">
        <f>VLOOKUP($B46,'Pointage 1er cycle'!$B$9:$M$97,2,FALSE)</f>
        <v>#N/A</v>
      </c>
      <c r="D46" s="33" t="e">
        <f>VLOOKUP($B46,'Pointage 2e cycle'!$B$9:$M$97,3,FALSE)</f>
        <v>#N/A</v>
      </c>
      <c r="E46" s="33" t="e">
        <f>VLOOKUP($B46,'Pointage 1er cycle'!$B$9:$M$97,4,FALSE)</f>
        <v>#N/A</v>
      </c>
      <c r="F46" s="34">
        <f>VLOOKUP($B46,'Pointage 2e cycle'!$B$9:$M$108,9,FALSE)</f>
        <v>0</v>
      </c>
      <c r="G46" s="35"/>
    </row>
    <row r="47" spans="1:7" s="9" customFormat="1" ht="22.5" customHeight="1" x14ac:dyDescent="0.25">
      <c r="A47" s="28"/>
      <c r="B47" s="32">
        <f>'Pointage 2e cycle'!B50</f>
        <v>0</v>
      </c>
      <c r="C47" s="33" t="e">
        <f>VLOOKUP($B47,'Pointage 1er cycle'!$B$9:$M$97,2,FALSE)</f>
        <v>#N/A</v>
      </c>
      <c r="D47" s="33" t="e">
        <f>VLOOKUP($B47,'Pointage 2e cycle'!$B$9:$M$97,3,FALSE)</f>
        <v>#N/A</v>
      </c>
      <c r="E47" s="33" t="e">
        <f>VLOOKUP($B47,'Pointage 1er cycle'!$B$9:$M$97,4,FALSE)</f>
        <v>#N/A</v>
      </c>
      <c r="F47" s="34">
        <f>VLOOKUP($B47,'Pointage 2e cycle'!$B$9:$M$108,9,FALSE)</f>
        <v>0</v>
      </c>
      <c r="G47" s="35"/>
    </row>
    <row r="48" spans="1:7" s="9" customFormat="1" ht="22.5" customHeight="1" x14ac:dyDescent="0.25">
      <c r="A48" s="28"/>
      <c r="B48" s="32">
        <f>'Pointage 2e cycle'!B51</f>
        <v>0</v>
      </c>
      <c r="C48" s="33" t="e">
        <f>VLOOKUP($B48,'Pointage 1er cycle'!$B$9:$M$97,2,FALSE)</f>
        <v>#N/A</v>
      </c>
      <c r="D48" s="33" t="e">
        <f>VLOOKUP($B48,'Pointage 2e cycle'!$B$9:$M$97,3,FALSE)</f>
        <v>#N/A</v>
      </c>
      <c r="E48" s="33" t="e">
        <f>VLOOKUP($B48,'Pointage 1er cycle'!$B$9:$M$97,4,FALSE)</f>
        <v>#N/A</v>
      </c>
      <c r="F48" s="34">
        <f>VLOOKUP($B48,'Pointage 2e cycle'!$B$9:$M$108,9,FALSE)</f>
        <v>0</v>
      </c>
      <c r="G48" s="28"/>
    </row>
    <row r="49" spans="1:7" s="9" customFormat="1" ht="22.5" customHeight="1" x14ac:dyDescent="0.25">
      <c r="A49" s="28"/>
      <c r="B49" s="32">
        <f>'Pointage 2e cycle'!B52</f>
        <v>0</v>
      </c>
      <c r="C49" s="33" t="e">
        <f>VLOOKUP($B49,'Pointage 1er cycle'!$B$9:$M$97,2,FALSE)</f>
        <v>#N/A</v>
      </c>
      <c r="D49" s="33" t="e">
        <f>VLOOKUP($B49,'Pointage 2e cycle'!$B$9:$M$97,3,FALSE)</f>
        <v>#N/A</v>
      </c>
      <c r="E49" s="33" t="e">
        <f>VLOOKUP($B49,'Pointage 1er cycle'!$B$9:$M$97,4,FALSE)</f>
        <v>#N/A</v>
      </c>
      <c r="F49" s="34">
        <f>VLOOKUP($B49,'Pointage 2e cycle'!$B$9:$M$108,9,FALSE)</f>
        <v>0</v>
      </c>
      <c r="G49" s="28"/>
    </row>
    <row r="50" spans="1:7" s="9" customFormat="1" ht="22.5" customHeight="1" x14ac:dyDescent="0.25">
      <c r="A50" s="35"/>
      <c r="B50" s="32">
        <f>'Pointage 2e cycle'!B53</f>
        <v>0</v>
      </c>
      <c r="C50" s="33" t="e">
        <f>VLOOKUP($B50,'Pointage 1er cycle'!$B$9:$M$97,2,FALSE)</f>
        <v>#N/A</v>
      </c>
      <c r="D50" s="33" t="e">
        <f>VLOOKUP($B50,'Pointage 2e cycle'!$B$9:$M$97,3,FALSE)</f>
        <v>#N/A</v>
      </c>
      <c r="E50" s="33" t="e">
        <f>VLOOKUP($B50,'Pointage 1er cycle'!$B$9:$M$97,4,FALSE)</f>
        <v>#N/A</v>
      </c>
      <c r="F50" s="34">
        <f>VLOOKUP($B50,'Pointage 2e cycle'!$B$9:$M$108,9,FALSE)</f>
        <v>0</v>
      </c>
      <c r="G50" s="28"/>
    </row>
    <row r="51" spans="1:7" s="9" customFormat="1" ht="22.5" customHeight="1" x14ac:dyDescent="0.25">
      <c r="A51" s="35"/>
      <c r="B51" s="32">
        <f>'Pointage 2e cycle'!B54</f>
        <v>0</v>
      </c>
      <c r="C51" s="33" t="e">
        <f>VLOOKUP($B51,'Pointage 1er cycle'!$B$9:$M$97,2,FALSE)</f>
        <v>#N/A</v>
      </c>
      <c r="D51" s="33" t="e">
        <f>VLOOKUP($B51,'Pointage 2e cycle'!$B$9:$M$97,3,FALSE)</f>
        <v>#N/A</v>
      </c>
      <c r="E51" s="33" t="e">
        <f>VLOOKUP($B51,'Pointage 1er cycle'!$B$9:$M$97,4,FALSE)</f>
        <v>#N/A</v>
      </c>
      <c r="F51" s="34">
        <f>VLOOKUP($B51,'Pointage 2e cycle'!$B$9:$M$108,9,FALSE)</f>
        <v>0</v>
      </c>
      <c r="G51" s="35"/>
    </row>
    <row r="52" spans="1:7" s="9" customFormat="1" ht="22.5" customHeight="1" x14ac:dyDescent="0.25">
      <c r="B52" s="32">
        <f>'Pointage 2e cycle'!B55</f>
        <v>0</v>
      </c>
      <c r="C52" s="33" t="e">
        <f>VLOOKUP($B52,'Pointage 1er cycle'!$B$9:$M$97,2,FALSE)</f>
        <v>#N/A</v>
      </c>
      <c r="D52" s="33" t="e">
        <f>VLOOKUP($B52,'Pointage 2e cycle'!$B$9:$M$97,3,FALSE)</f>
        <v>#N/A</v>
      </c>
      <c r="E52" s="33" t="e">
        <f>VLOOKUP($B52,'Pointage 1er cycle'!$B$9:$M$97,4,FALSE)</f>
        <v>#N/A</v>
      </c>
      <c r="F52" s="34">
        <f>VLOOKUP($B52,'Pointage 2e cycle'!$B$9:$M$108,9,FALSE)</f>
        <v>0</v>
      </c>
      <c r="G52" s="35"/>
    </row>
    <row r="53" spans="1:7" s="9" customFormat="1" ht="22.5" customHeight="1" x14ac:dyDescent="0.25">
      <c r="A53" s="28"/>
      <c r="B53" s="32">
        <f>'Pointage 2e cycle'!B56</f>
        <v>0</v>
      </c>
      <c r="C53" s="33" t="e">
        <f>VLOOKUP($B53,'Pointage 1er cycle'!$B$9:$M$97,2,FALSE)</f>
        <v>#N/A</v>
      </c>
      <c r="D53" s="33" t="e">
        <f>VLOOKUP($B53,'Pointage 2e cycle'!$B$9:$M$97,3,FALSE)</f>
        <v>#N/A</v>
      </c>
      <c r="E53" s="33" t="e">
        <f>VLOOKUP($B53,'Pointage 1er cycle'!$B$9:$M$97,4,FALSE)</f>
        <v>#N/A</v>
      </c>
      <c r="F53" s="34">
        <f>VLOOKUP($B53,'Pointage 2e cycle'!$B$9:$M$108,9,FALSE)</f>
        <v>0</v>
      </c>
      <c r="G53" s="28"/>
    </row>
    <row r="54" spans="1:7" s="9" customFormat="1" ht="22.5" customHeight="1" x14ac:dyDescent="0.25">
      <c r="A54" s="28"/>
      <c r="B54" s="32">
        <f>'Pointage 2e cycle'!B57</f>
        <v>0</v>
      </c>
      <c r="C54" s="33" t="e">
        <f>VLOOKUP($B54,'Pointage 1er cycle'!$B$9:$M$97,2,FALSE)</f>
        <v>#N/A</v>
      </c>
      <c r="D54" s="33" t="e">
        <f>VLOOKUP($B54,'Pointage 2e cycle'!$B$9:$M$97,3,FALSE)</f>
        <v>#N/A</v>
      </c>
      <c r="E54" s="33" t="e">
        <f>VLOOKUP($B54,'Pointage 1er cycle'!$B$9:$M$97,4,FALSE)</f>
        <v>#N/A</v>
      </c>
      <c r="F54" s="34">
        <f>VLOOKUP($B54,'Pointage 2e cycle'!$B$9:$M$108,9,FALSE)</f>
        <v>0</v>
      </c>
      <c r="G54" s="28"/>
    </row>
    <row r="55" spans="1:7" s="9" customFormat="1" ht="22.5" customHeight="1" x14ac:dyDescent="0.25">
      <c r="A55" s="28"/>
      <c r="B55" s="32">
        <f>'Pointage 2e cycle'!B58</f>
        <v>0</v>
      </c>
      <c r="C55" s="33" t="e">
        <f>VLOOKUP($B55,'Pointage 1er cycle'!$B$9:$M$97,2,FALSE)</f>
        <v>#N/A</v>
      </c>
      <c r="D55" s="33" t="e">
        <f>VLOOKUP($B55,'Pointage 2e cycle'!$B$9:$M$97,3,FALSE)</f>
        <v>#N/A</v>
      </c>
      <c r="E55" s="33" t="e">
        <f>VLOOKUP($B55,'Pointage 1er cycle'!$B$9:$M$97,4,FALSE)</f>
        <v>#N/A</v>
      </c>
      <c r="F55" s="34">
        <f>VLOOKUP($B55,'Pointage 2e cycle'!$B$9:$M$108,9,FALSE)</f>
        <v>0</v>
      </c>
      <c r="G55" s="28"/>
    </row>
    <row r="56" spans="1:7" s="9" customFormat="1" ht="22.5" customHeight="1" x14ac:dyDescent="0.25">
      <c r="A56" s="28"/>
      <c r="B56" s="32">
        <f>'Pointage 2e cycle'!B59</f>
        <v>0</v>
      </c>
      <c r="C56" s="33" t="e">
        <f>VLOOKUP($B56,'Pointage 1er cycle'!$B$9:$M$97,2,FALSE)</f>
        <v>#N/A</v>
      </c>
      <c r="D56" s="33" t="e">
        <f>VLOOKUP($B56,'Pointage 2e cycle'!$B$9:$M$97,3,FALSE)</f>
        <v>#N/A</v>
      </c>
      <c r="E56" s="33" t="e">
        <f>VLOOKUP($B56,'Pointage 1er cycle'!$B$9:$M$97,4,FALSE)</f>
        <v>#N/A</v>
      </c>
      <c r="F56" s="34">
        <f>VLOOKUP($B56,'Pointage 2e cycle'!$B$9:$M$108,9,FALSE)</f>
        <v>0</v>
      </c>
      <c r="G56" s="35"/>
    </row>
    <row r="57" spans="1:7" s="9" customFormat="1" ht="22.5" customHeight="1" x14ac:dyDescent="0.25">
      <c r="A57" s="35"/>
      <c r="B57" s="32">
        <f>'Pointage 2e cycle'!B60</f>
        <v>0</v>
      </c>
      <c r="C57" s="33" t="e">
        <f>VLOOKUP($B57,'Pointage 1er cycle'!$B$9:$M$97,2,FALSE)</f>
        <v>#N/A</v>
      </c>
      <c r="D57" s="33" t="e">
        <f>VLOOKUP($B57,'Pointage 2e cycle'!$B$9:$M$97,3,FALSE)</f>
        <v>#N/A</v>
      </c>
      <c r="E57" s="33" t="e">
        <f>VLOOKUP($B57,'Pointage 1er cycle'!$B$9:$M$97,4,FALSE)</f>
        <v>#N/A</v>
      </c>
      <c r="F57" s="34">
        <f>VLOOKUP($B57,'Pointage 2e cycle'!$B$9:$M$108,9,FALSE)</f>
        <v>0</v>
      </c>
      <c r="G57" s="35"/>
    </row>
    <row r="58" spans="1:7" s="9" customFormat="1" ht="22.5" customHeight="1" x14ac:dyDescent="0.25">
      <c r="A58" s="35"/>
      <c r="B58" s="32">
        <f>'Pointage 2e cycle'!B61</f>
        <v>0</v>
      </c>
      <c r="C58" s="33" t="e">
        <f>VLOOKUP($B58,'Pointage 1er cycle'!$B$9:$M$97,2,FALSE)</f>
        <v>#N/A</v>
      </c>
      <c r="D58" s="33" t="e">
        <f>VLOOKUP($B58,'Pointage 2e cycle'!$B$9:$M$97,3,FALSE)</f>
        <v>#N/A</v>
      </c>
      <c r="E58" s="33" t="e">
        <f>VLOOKUP($B58,'Pointage 1er cycle'!$B$9:$M$97,4,FALSE)</f>
        <v>#N/A</v>
      </c>
      <c r="F58" s="34">
        <f>VLOOKUP($B58,'Pointage 2e cycle'!$B$9:$M$108,9,FALSE)</f>
        <v>0</v>
      </c>
      <c r="G58" s="28"/>
    </row>
    <row r="59" spans="1:7" s="9" customFormat="1" ht="22.5" customHeight="1" x14ac:dyDescent="0.25">
      <c r="B59" s="32">
        <f>'Pointage 2e cycle'!B62</f>
        <v>0</v>
      </c>
      <c r="C59" s="33" t="e">
        <f>VLOOKUP($B59,'Pointage 1er cycle'!$B$9:$M$97,2,FALSE)</f>
        <v>#N/A</v>
      </c>
      <c r="D59" s="33" t="e">
        <f>VLOOKUP($B59,'Pointage 2e cycle'!$B$9:$M$97,3,FALSE)</f>
        <v>#N/A</v>
      </c>
      <c r="E59" s="33" t="e">
        <f>VLOOKUP($B59,'Pointage 1er cycle'!$B$9:$M$97,4,FALSE)</f>
        <v>#N/A</v>
      </c>
      <c r="F59" s="34">
        <f>VLOOKUP($B59,'Pointage 2e cycle'!$B$9:$M$108,9,FALSE)</f>
        <v>0</v>
      </c>
      <c r="G59" s="28"/>
    </row>
    <row r="60" spans="1:7" s="9" customFormat="1" ht="22.5" customHeight="1" x14ac:dyDescent="0.25">
      <c r="A60" s="28"/>
      <c r="B60" s="32">
        <f>'Pointage 2e cycle'!B63</f>
        <v>0</v>
      </c>
      <c r="C60" s="33" t="e">
        <f>VLOOKUP($B60,'Pointage 1er cycle'!$B$9:$M$97,2,FALSE)</f>
        <v>#N/A</v>
      </c>
      <c r="D60" s="33" t="e">
        <f>VLOOKUP($B60,'Pointage 2e cycle'!$B$9:$M$97,3,FALSE)</f>
        <v>#N/A</v>
      </c>
      <c r="E60" s="33" t="e">
        <f>VLOOKUP($B60,'Pointage 1er cycle'!$B$9:$M$97,4,FALSE)</f>
        <v>#N/A</v>
      </c>
      <c r="F60" s="34">
        <f>VLOOKUP($B60,'Pointage 2e cycle'!$B$9:$M$108,9,FALSE)</f>
        <v>0</v>
      </c>
      <c r="G60" s="28"/>
    </row>
    <row r="61" spans="1:7" s="9" customFormat="1" ht="22.5" customHeight="1" x14ac:dyDescent="0.25">
      <c r="A61" s="28"/>
      <c r="B61" s="32">
        <f>'Pointage 2e cycle'!B64</f>
        <v>0</v>
      </c>
      <c r="C61" s="33" t="e">
        <f>VLOOKUP($B61,'Pointage 1er cycle'!$B$9:$M$97,2,FALSE)</f>
        <v>#N/A</v>
      </c>
      <c r="D61" s="33" t="e">
        <f>VLOOKUP($B61,'Pointage 2e cycle'!$B$9:$M$97,3,FALSE)</f>
        <v>#N/A</v>
      </c>
      <c r="E61" s="33" t="e">
        <f>VLOOKUP($B61,'Pointage 1er cycle'!$B$9:$M$97,4,FALSE)</f>
        <v>#N/A</v>
      </c>
      <c r="F61" s="34">
        <f>VLOOKUP($B61,'Pointage 2e cycle'!$B$9:$M$108,9,FALSE)</f>
        <v>0</v>
      </c>
      <c r="G61" s="35"/>
    </row>
    <row r="62" spans="1:7" s="9" customFormat="1" ht="22.5" customHeight="1" x14ac:dyDescent="0.25">
      <c r="A62" s="28"/>
      <c r="B62" s="32">
        <f>'Pointage 2e cycle'!B65</f>
        <v>0</v>
      </c>
      <c r="C62" s="33" t="e">
        <f>VLOOKUP($B62,'Pointage 1er cycle'!$B$9:$M$97,2,FALSE)</f>
        <v>#N/A</v>
      </c>
      <c r="D62" s="33" t="e">
        <f>VLOOKUP($B62,'Pointage 2e cycle'!$B$9:$M$97,3,FALSE)</f>
        <v>#N/A</v>
      </c>
      <c r="E62" s="33" t="e">
        <f>VLOOKUP($B62,'Pointage 1er cycle'!$B$9:$M$97,4,FALSE)</f>
        <v>#N/A</v>
      </c>
      <c r="F62" s="34">
        <f>VLOOKUP($B62,'Pointage 2e cycle'!$B$9:$M$108,9,FALSE)</f>
        <v>0</v>
      </c>
      <c r="G62" s="35"/>
    </row>
    <row r="63" spans="1:7" s="9" customFormat="1" ht="22.5" customHeight="1" x14ac:dyDescent="0.25">
      <c r="A63" s="28"/>
      <c r="B63" s="32">
        <f>'Pointage 2e cycle'!B66</f>
        <v>0</v>
      </c>
      <c r="C63" s="33" t="e">
        <f>VLOOKUP($B63,'Pointage 1er cycle'!$B$9:$M$97,2,FALSE)</f>
        <v>#N/A</v>
      </c>
      <c r="D63" s="33" t="e">
        <f>VLOOKUP($B63,'Pointage 2e cycle'!$B$9:$M$97,3,FALSE)</f>
        <v>#N/A</v>
      </c>
      <c r="E63" s="33" t="e">
        <f>VLOOKUP($B63,'Pointage 1er cycle'!$B$9:$M$97,4,FALSE)</f>
        <v>#N/A</v>
      </c>
      <c r="F63" s="34">
        <f>VLOOKUP($B63,'Pointage 2e cycle'!$B$9:$M$108,9,FALSE)</f>
        <v>0</v>
      </c>
      <c r="G63" s="28"/>
    </row>
    <row r="64" spans="1:7" s="9" customFormat="1" ht="22.5" customHeight="1" x14ac:dyDescent="0.25">
      <c r="A64" s="35"/>
      <c r="B64" s="32">
        <f>'Pointage 2e cycle'!B67</f>
        <v>0</v>
      </c>
      <c r="C64" s="33" t="e">
        <f>VLOOKUP($B64,'Pointage 1er cycle'!$B$9:$M$97,2,FALSE)</f>
        <v>#N/A</v>
      </c>
      <c r="D64" s="33" t="e">
        <f>VLOOKUP($B64,'Pointage 2e cycle'!$B$9:$M$97,3,FALSE)</f>
        <v>#N/A</v>
      </c>
      <c r="E64" s="33" t="e">
        <f>VLOOKUP($B64,'Pointage 1er cycle'!$B$9:$M$97,4,FALSE)</f>
        <v>#N/A</v>
      </c>
      <c r="F64" s="34">
        <f>VLOOKUP($B64,'Pointage 2e cycle'!$B$9:$M$108,9,FALSE)</f>
        <v>0</v>
      </c>
      <c r="G64" s="28"/>
    </row>
    <row r="65" spans="1:7" s="9" customFormat="1" ht="22.5" customHeight="1" x14ac:dyDescent="0.25">
      <c r="A65" s="35"/>
      <c r="B65" s="32">
        <f>'Pointage 2e cycle'!B68</f>
        <v>0</v>
      </c>
      <c r="C65" s="33" t="e">
        <f>VLOOKUP($B65,'Pointage 1er cycle'!$B$9:$M$97,2,FALSE)</f>
        <v>#N/A</v>
      </c>
      <c r="D65" s="33" t="e">
        <f>VLOOKUP($B65,'Pointage 2e cycle'!$B$9:$M$97,3,FALSE)</f>
        <v>#N/A</v>
      </c>
      <c r="E65" s="33" t="e">
        <f>VLOOKUP($B65,'Pointage 1er cycle'!$B$9:$M$97,4,FALSE)</f>
        <v>#N/A</v>
      </c>
      <c r="F65" s="34">
        <f>VLOOKUP($B65,'Pointage 2e cycle'!$B$9:$M$108,9,FALSE)</f>
        <v>0</v>
      </c>
      <c r="G65" s="28"/>
    </row>
    <row r="66" spans="1:7" s="9" customFormat="1" ht="22.5" customHeight="1" x14ac:dyDescent="0.25">
      <c r="B66" s="32">
        <f>'Pointage 2e cycle'!B69</f>
        <v>0</v>
      </c>
      <c r="C66" s="33" t="e">
        <f>VLOOKUP($B66,'Pointage 1er cycle'!$B$9:$M$97,2,FALSE)</f>
        <v>#N/A</v>
      </c>
      <c r="D66" s="33" t="e">
        <f>VLOOKUP($B66,'Pointage 2e cycle'!$B$9:$M$97,3,FALSE)</f>
        <v>#N/A</v>
      </c>
      <c r="E66" s="33" t="e">
        <f>VLOOKUP($B66,'Pointage 1er cycle'!$B$9:$M$97,4,FALSE)</f>
        <v>#N/A</v>
      </c>
      <c r="F66" s="34">
        <f>VLOOKUP($B66,'Pointage 2e cycle'!$B$9:$M$108,9,FALSE)</f>
        <v>0</v>
      </c>
      <c r="G66" s="35"/>
    </row>
    <row r="67" spans="1:7" s="9" customFormat="1" ht="22.5" customHeight="1" x14ac:dyDescent="0.25">
      <c r="A67" s="28"/>
      <c r="B67" s="32">
        <f>'Pointage 2e cycle'!B70</f>
        <v>0</v>
      </c>
      <c r="C67" s="33" t="e">
        <f>VLOOKUP($B67,'Pointage 1er cycle'!$B$9:$M$97,2,FALSE)</f>
        <v>#N/A</v>
      </c>
      <c r="D67" s="33" t="e">
        <f>VLOOKUP($B67,'Pointage 2e cycle'!$B$9:$M$97,3,FALSE)</f>
        <v>#N/A</v>
      </c>
      <c r="E67" s="33" t="e">
        <f>VLOOKUP($B67,'Pointage 1er cycle'!$B$9:$M$97,4,FALSE)</f>
        <v>#N/A</v>
      </c>
      <c r="F67" s="34">
        <f>VLOOKUP($B67,'Pointage 2e cycle'!$B$9:$M$108,9,FALSE)</f>
        <v>0</v>
      </c>
      <c r="G67" s="35"/>
    </row>
    <row r="68" spans="1:7" s="9" customFormat="1" ht="22.5" customHeight="1" x14ac:dyDescent="0.25">
      <c r="A68" s="28"/>
      <c r="B68" s="32">
        <f>'Pointage 2e cycle'!B71</f>
        <v>0</v>
      </c>
      <c r="C68" s="33" t="e">
        <f>VLOOKUP($B68,'Pointage 1er cycle'!$B$9:$M$97,2,FALSE)</f>
        <v>#N/A</v>
      </c>
      <c r="D68" s="33" t="e">
        <f>VLOOKUP($B68,'Pointage 2e cycle'!$B$9:$M$97,3,FALSE)</f>
        <v>#N/A</v>
      </c>
      <c r="E68" s="33" t="e">
        <f>VLOOKUP($B68,'Pointage 1er cycle'!$B$9:$M$97,4,FALSE)</f>
        <v>#N/A</v>
      </c>
      <c r="F68" s="34">
        <f>VLOOKUP($B68,'Pointage 2e cycle'!$B$9:$M$108,9,FALSE)</f>
        <v>0</v>
      </c>
      <c r="G68" s="28"/>
    </row>
    <row r="69" spans="1:7" s="9" customFormat="1" ht="22.5" customHeight="1" x14ac:dyDescent="0.25">
      <c r="A69" s="28"/>
      <c r="B69" s="32">
        <f>'Pointage 2e cycle'!B72</f>
        <v>0</v>
      </c>
      <c r="C69" s="33" t="e">
        <f>VLOOKUP($B69,'Pointage 1er cycle'!$B$9:$M$97,2,FALSE)</f>
        <v>#N/A</v>
      </c>
      <c r="D69" s="33" t="e">
        <f>VLOOKUP($B69,'Pointage 2e cycle'!$B$9:$M$97,3,FALSE)</f>
        <v>#N/A</v>
      </c>
      <c r="E69" s="33" t="e">
        <f>VLOOKUP($B69,'Pointage 1er cycle'!$B$9:$M$97,4,FALSE)</f>
        <v>#N/A</v>
      </c>
      <c r="F69" s="34">
        <f>VLOOKUP($B69,'Pointage 2e cycle'!$B$9:$M$108,9,FALSE)</f>
        <v>0</v>
      </c>
      <c r="G69" s="28"/>
    </row>
    <row r="70" spans="1:7" s="9" customFormat="1" ht="22.5" customHeight="1" x14ac:dyDescent="0.25">
      <c r="A70" s="28"/>
      <c r="B70" s="32">
        <f>'Pointage 2e cycle'!B73</f>
        <v>0</v>
      </c>
      <c r="C70" s="33" t="e">
        <f>VLOOKUP($B70,'Pointage 1er cycle'!$B$9:$M$97,2,FALSE)</f>
        <v>#N/A</v>
      </c>
      <c r="D70" s="33" t="e">
        <f>VLOOKUP($B70,'Pointage 2e cycle'!$B$9:$M$97,3,FALSE)</f>
        <v>#N/A</v>
      </c>
      <c r="E70" s="33" t="e">
        <f>VLOOKUP($B70,'Pointage 1er cycle'!$B$9:$M$97,4,FALSE)</f>
        <v>#N/A</v>
      </c>
      <c r="F70" s="34">
        <f>VLOOKUP($B70,'Pointage 2e cycle'!$B$9:$M$108,9,FALSE)</f>
        <v>0</v>
      </c>
      <c r="G70" s="28"/>
    </row>
    <row r="71" spans="1:7" s="9" customFormat="1" ht="22.5" customHeight="1" x14ac:dyDescent="0.25">
      <c r="A71" s="35"/>
      <c r="B71" s="32">
        <f>'Pointage 2e cycle'!B74</f>
        <v>0</v>
      </c>
      <c r="C71" s="33" t="e">
        <f>VLOOKUP($B71,'Pointage 1er cycle'!$B$9:$M$97,2,FALSE)</f>
        <v>#N/A</v>
      </c>
      <c r="D71" s="33" t="e">
        <f>VLOOKUP($B71,'Pointage 2e cycle'!$B$9:$M$97,3,FALSE)</f>
        <v>#N/A</v>
      </c>
      <c r="E71" s="33" t="e">
        <f>VLOOKUP($B71,'Pointage 1er cycle'!$B$9:$M$97,4,FALSE)</f>
        <v>#N/A</v>
      </c>
      <c r="F71" s="34">
        <f>VLOOKUP($B71,'Pointage 2e cycle'!$B$9:$M$108,9,FALSE)</f>
        <v>0</v>
      </c>
      <c r="G71" s="35"/>
    </row>
    <row r="72" spans="1:7" s="9" customFormat="1" ht="22.5" customHeight="1" x14ac:dyDescent="0.25">
      <c r="A72" s="35"/>
      <c r="B72" s="32">
        <f>'Pointage 2e cycle'!B75</f>
        <v>0</v>
      </c>
      <c r="C72" s="33" t="e">
        <f>VLOOKUP($B72,'Pointage 1er cycle'!$B$9:$M$97,2,FALSE)</f>
        <v>#N/A</v>
      </c>
      <c r="D72" s="33" t="e">
        <f>VLOOKUP($B72,'Pointage 2e cycle'!$B$9:$M$97,3,FALSE)</f>
        <v>#N/A</v>
      </c>
      <c r="E72" s="33" t="e">
        <f>VLOOKUP($B72,'Pointage 1er cycle'!$B$9:$M$97,4,FALSE)</f>
        <v>#N/A</v>
      </c>
      <c r="F72" s="34">
        <f>VLOOKUP($B72,'Pointage 2e cycle'!$B$9:$M$108,9,FALSE)</f>
        <v>0</v>
      </c>
      <c r="G72" s="35"/>
    </row>
    <row r="73" spans="1:7" s="9" customFormat="1" ht="22.5" customHeight="1" x14ac:dyDescent="0.25">
      <c r="B73" s="32">
        <f>'Pointage 2e cycle'!B76</f>
        <v>0</v>
      </c>
      <c r="C73" s="33" t="e">
        <f>VLOOKUP($B73,'Pointage 1er cycle'!$B$9:$M$97,2,FALSE)</f>
        <v>#N/A</v>
      </c>
      <c r="D73" s="33" t="e">
        <f>VLOOKUP($B73,'Pointage 2e cycle'!$B$9:$M$97,3,FALSE)</f>
        <v>#N/A</v>
      </c>
      <c r="E73" s="33" t="e">
        <f>VLOOKUP($B73,'Pointage 1er cycle'!$B$9:$M$97,4,FALSE)</f>
        <v>#N/A</v>
      </c>
      <c r="F73" s="34">
        <f>VLOOKUP($B73,'Pointage 2e cycle'!$B$9:$M$108,9,FALSE)</f>
        <v>0</v>
      </c>
      <c r="G73" s="28"/>
    </row>
    <row r="74" spans="1:7" s="9" customFormat="1" ht="22.5" customHeight="1" x14ac:dyDescent="0.25">
      <c r="A74" s="28"/>
      <c r="B74" s="32">
        <f>'Pointage 2e cycle'!B77</f>
        <v>0</v>
      </c>
      <c r="C74" s="33" t="e">
        <f>VLOOKUP($B74,'Pointage 1er cycle'!$B$9:$M$97,2,FALSE)</f>
        <v>#N/A</v>
      </c>
      <c r="D74" s="33" t="e">
        <f>VLOOKUP($B74,'Pointage 2e cycle'!$B$9:$M$97,3,FALSE)</f>
        <v>#N/A</v>
      </c>
      <c r="E74" s="33" t="e">
        <f>VLOOKUP($B74,'Pointage 1er cycle'!$B$9:$M$97,4,FALSE)</f>
        <v>#N/A</v>
      </c>
      <c r="F74" s="34">
        <f>VLOOKUP($B74,'Pointage 2e cycle'!$B$9:$M$108,9,FALSE)</f>
        <v>0</v>
      </c>
      <c r="G74" s="28"/>
    </row>
    <row r="75" spans="1:7" s="9" customFormat="1" ht="22.5" customHeight="1" x14ac:dyDescent="0.25">
      <c r="A75" s="28"/>
      <c r="B75" s="32">
        <f>'Pointage 2e cycle'!B78</f>
        <v>0</v>
      </c>
      <c r="C75" s="33" t="e">
        <f>VLOOKUP($B75,'Pointage 1er cycle'!$B$9:$M$97,2,FALSE)</f>
        <v>#N/A</v>
      </c>
      <c r="D75" s="33" t="e">
        <f>VLOOKUP($B75,'Pointage 2e cycle'!$B$9:$M$97,3,FALSE)</f>
        <v>#N/A</v>
      </c>
      <c r="E75" s="33" t="e">
        <f>VLOOKUP($B75,'Pointage 1er cycle'!$B$9:$M$97,4,FALSE)</f>
        <v>#N/A</v>
      </c>
      <c r="F75" s="34">
        <f>VLOOKUP($B75,'Pointage 2e cycle'!$B$9:$M$108,9,FALSE)</f>
        <v>0</v>
      </c>
      <c r="G75" s="28"/>
    </row>
    <row r="76" spans="1:7" s="9" customFormat="1" ht="22.5" customHeight="1" x14ac:dyDescent="0.25">
      <c r="A76" s="28"/>
      <c r="B76" s="32">
        <f>'Pointage 2e cycle'!B79</f>
        <v>0</v>
      </c>
      <c r="C76" s="33" t="e">
        <f>VLOOKUP($B76,'Pointage 1er cycle'!$B$9:$M$97,2,FALSE)</f>
        <v>#N/A</v>
      </c>
      <c r="D76" s="33" t="e">
        <f>VLOOKUP($B76,'Pointage 2e cycle'!$B$9:$M$97,3,FALSE)</f>
        <v>#N/A</v>
      </c>
      <c r="E76" s="33" t="e">
        <f>VLOOKUP($B76,'Pointage 1er cycle'!$B$9:$M$97,4,FALSE)</f>
        <v>#N/A</v>
      </c>
      <c r="F76" s="34">
        <f>VLOOKUP($B76,'Pointage 2e cycle'!$B$9:$M$108,9,FALSE)</f>
        <v>0</v>
      </c>
      <c r="G76" s="35"/>
    </row>
    <row r="77" spans="1:7" s="9" customFormat="1" ht="22.5" customHeight="1" x14ac:dyDescent="0.25">
      <c r="A77" s="28"/>
      <c r="B77" s="32">
        <f>'Pointage 2e cycle'!B80</f>
        <v>0</v>
      </c>
      <c r="C77" s="33" t="e">
        <f>VLOOKUP($B77,'Pointage 1er cycle'!$B$9:$M$97,2,FALSE)</f>
        <v>#N/A</v>
      </c>
      <c r="D77" s="33" t="e">
        <f>VLOOKUP($B77,'Pointage 2e cycle'!$B$9:$M$97,3,FALSE)</f>
        <v>#N/A</v>
      </c>
      <c r="E77" s="33" t="e">
        <f>VLOOKUP($B77,'Pointage 1er cycle'!$B$9:$M$97,4,FALSE)</f>
        <v>#N/A</v>
      </c>
      <c r="F77" s="34">
        <f>VLOOKUP($B77,'Pointage 2e cycle'!$B$9:$M$108,9,FALSE)</f>
        <v>0</v>
      </c>
      <c r="G77" s="35"/>
    </row>
    <row r="78" spans="1:7" s="9" customFormat="1" ht="22.5" customHeight="1" x14ac:dyDescent="0.25">
      <c r="A78" s="35"/>
      <c r="B78" s="32">
        <f>'Pointage 2e cycle'!B81</f>
        <v>0</v>
      </c>
      <c r="C78" s="33" t="e">
        <f>VLOOKUP($B78,'Pointage 1er cycle'!$B$9:$M$97,2,FALSE)</f>
        <v>#N/A</v>
      </c>
      <c r="D78" s="33" t="e">
        <f>VLOOKUP($B78,'Pointage 2e cycle'!$B$9:$M$97,3,FALSE)</f>
        <v>#N/A</v>
      </c>
      <c r="E78" s="33" t="e">
        <f>VLOOKUP($B78,'Pointage 1er cycle'!$B$9:$M$97,4,FALSE)</f>
        <v>#N/A</v>
      </c>
      <c r="F78" s="34">
        <f>VLOOKUP($B78,'Pointage 2e cycle'!$B$9:$M$108,9,FALSE)</f>
        <v>0</v>
      </c>
      <c r="G78" s="28"/>
    </row>
    <row r="79" spans="1:7" s="9" customFormat="1" ht="22.5" customHeight="1" x14ac:dyDescent="0.25">
      <c r="A79" s="35"/>
      <c r="B79" s="32">
        <f>'Pointage 2e cycle'!B82</f>
        <v>0</v>
      </c>
      <c r="C79" s="33" t="e">
        <f>VLOOKUP($B79,'Pointage 1er cycle'!$B$9:$M$97,2,FALSE)</f>
        <v>#N/A</v>
      </c>
      <c r="D79" s="33" t="e">
        <f>VLOOKUP($B79,'Pointage 2e cycle'!$B$9:$M$97,3,FALSE)</f>
        <v>#N/A</v>
      </c>
      <c r="E79" s="33" t="e">
        <f>VLOOKUP($B79,'Pointage 1er cycle'!$B$9:$M$97,4,FALSE)</f>
        <v>#N/A</v>
      </c>
      <c r="F79" s="34">
        <f>VLOOKUP($B79,'Pointage 2e cycle'!$B$9:$M$108,9,FALSE)</f>
        <v>0</v>
      </c>
      <c r="G79" s="28"/>
    </row>
    <row r="80" spans="1:7" s="9" customFormat="1" ht="22.5" customHeight="1" x14ac:dyDescent="0.25">
      <c r="B80" s="32">
        <f>'Pointage 2e cycle'!B83</f>
        <v>0</v>
      </c>
      <c r="C80" s="33" t="e">
        <f>VLOOKUP($B80,'Pointage 1er cycle'!$B$9:$M$97,2,FALSE)</f>
        <v>#N/A</v>
      </c>
      <c r="D80" s="33" t="e">
        <f>VLOOKUP($B80,'Pointage 2e cycle'!$B$9:$M$97,3,FALSE)</f>
        <v>#N/A</v>
      </c>
      <c r="E80" s="33" t="e">
        <f>VLOOKUP($B80,'Pointage 1er cycle'!$B$9:$M$97,4,FALSE)</f>
        <v>#N/A</v>
      </c>
      <c r="F80" s="34">
        <f>VLOOKUP($B80,'Pointage 2e cycle'!$B$9:$M$108,9,FALSE)</f>
        <v>0</v>
      </c>
      <c r="G80" s="28"/>
    </row>
    <row r="81" spans="1:7" s="9" customFormat="1" ht="22.5" customHeight="1" x14ac:dyDescent="0.25">
      <c r="A81" s="28"/>
      <c r="B81" s="32">
        <f>'Pointage 2e cycle'!B84</f>
        <v>0</v>
      </c>
      <c r="C81" s="33" t="e">
        <f>VLOOKUP($B81,'Pointage 1er cycle'!$B$9:$M$97,2,FALSE)</f>
        <v>#N/A</v>
      </c>
      <c r="D81" s="33" t="e">
        <f>VLOOKUP($B81,'Pointage 2e cycle'!$B$9:$M$97,3,FALSE)</f>
        <v>#N/A</v>
      </c>
      <c r="E81" s="33" t="e">
        <f>VLOOKUP($B81,'Pointage 1er cycle'!$B$9:$M$97,4,FALSE)</f>
        <v>#N/A</v>
      </c>
      <c r="F81" s="34">
        <f>VLOOKUP($B81,'Pointage 2e cycle'!$B$9:$M$108,9,FALSE)</f>
        <v>0</v>
      </c>
      <c r="G81" s="35"/>
    </row>
    <row r="82" spans="1:7" s="9" customFormat="1" ht="22.5" customHeight="1" x14ac:dyDescent="0.25">
      <c r="A82" s="28"/>
      <c r="B82" s="32">
        <f>'Pointage 2e cycle'!B85</f>
        <v>0</v>
      </c>
      <c r="C82" s="33" t="e">
        <f>VLOOKUP($B82,'Pointage 1er cycle'!$B$9:$M$97,2,FALSE)</f>
        <v>#N/A</v>
      </c>
      <c r="D82" s="33" t="e">
        <f>VLOOKUP($B82,'Pointage 2e cycle'!$B$9:$M$97,3,FALSE)</f>
        <v>#N/A</v>
      </c>
      <c r="E82" s="33" t="e">
        <f>VLOOKUP($B82,'Pointage 1er cycle'!$B$9:$M$97,4,FALSE)</f>
        <v>#N/A</v>
      </c>
      <c r="F82" s="34">
        <f>VLOOKUP($B82,'Pointage 2e cycle'!$B$9:$M$108,9,FALSE)</f>
        <v>0</v>
      </c>
      <c r="G82" s="35"/>
    </row>
    <row r="83" spans="1:7" s="9" customFormat="1" ht="22.5" customHeight="1" x14ac:dyDescent="0.25">
      <c r="A83" s="28"/>
      <c r="B83" s="32">
        <f>'Pointage 2e cycle'!B86</f>
        <v>0</v>
      </c>
      <c r="C83" s="33" t="e">
        <f>VLOOKUP($B83,'Pointage 1er cycle'!$B$9:$M$97,2,FALSE)</f>
        <v>#N/A</v>
      </c>
      <c r="D83" s="33" t="e">
        <f>VLOOKUP($B83,'Pointage 2e cycle'!$B$9:$M$97,3,FALSE)</f>
        <v>#N/A</v>
      </c>
      <c r="E83" s="33" t="e">
        <f>VLOOKUP($B83,'Pointage 1er cycle'!$B$9:$M$97,4,FALSE)</f>
        <v>#N/A</v>
      </c>
      <c r="F83" s="34">
        <f>VLOOKUP($B83,'Pointage 2e cycle'!$B$9:$M$108,9,FALSE)</f>
        <v>0</v>
      </c>
      <c r="G83" s="28"/>
    </row>
    <row r="84" spans="1:7" s="9" customFormat="1" ht="22.5" customHeight="1" x14ac:dyDescent="0.25">
      <c r="A84" s="28"/>
      <c r="B84" s="32">
        <f>'Pointage 2e cycle'!B87</f>
        <v>0</v>
      </c>
      <c r="C84" s="33" t="e">
        <f>VLOOKUP($B84,'Pointage 1er cycle'!$B$9:$M$97,2,FALSE)</f>
        <v>#N/A</v>
      </c>
      <c r="D84" s="33" t="e">
        <f>VLOOKUP($B84,'Pointage 2e cycle'!$B$9:$M$97,3,FALSE)</f>
        <v>#N/A</v>
      </c>
      <c r="E84" s="33" t="e">
        <f>VLOOKUP($B84,'Pointage 1er cycle'!$B$9:$M$97,4,FALSE)</f>
        <v>#N/A</v>
      </c>
      <c r="F84" s="34">
        <f>VLOOKUP($B84,'Pointage 2e cycle'!$B$9:$M$108,9,FALSE)</f>
        <v>0</v>
      </c>
      <c r="G84" s="28"/>
    </row>
    <row r="85" spans="1:7" s="9" customFormat="1" ht="22.5" customHeight="1" x14ac:dyDescent="0.25">
      <c r="A85" s="35"/>
      <c r="B85" s="32">
        <f>'Pointage 2e cycle'!B88</f>
        <v>0</v>
      </c>
      <c r="C85" s="33" t="e">
        <f>VLOOKUP($B85,'Pointage 1er cycle'!$B$9:$M$97,2,FALSE)</f>
        <v>#N/A</v>
      </c>
      <c r="D85" s="33" t="e">
        <f>VLOOKUP($B85,'Pointage 2e cycle'!$B$9:$M$97,3,FALSE)</f>
        <v>#N/A</v>
      </c>
      <c r="E85" s="33" t="e">
        <f>VLOOKUP($B85,'Pointage 1er cycle'!$B$9:$M$97,4,FALSE)</f>
        <v>#N/A</v>
      </c>
      <c r="F85" s="34">
        <f>VLOOKUP($B85,'Pointage 2e cycle'!$B$9:$M$108,9,FALSE)</f>
        <v>0</v>
      </c>
      <c r="G85" s="28"/>
    </row>
    <row r="86" spans="1:7" s="9" customFormat="1" ht="22.5" customHeight="1" x14ac:dyDescent="0.25">
      <c r="A86" s="35"/>
      <c r="B86" s="32">
        <f>'Pointage 2e cycle'!B89</f>
        <v>0</v>
      </c>
      <c r="C86" s="33" t="e">
        <f>VLOOKUP($B86,'Pointage 1er cycle'!$B$9:$M$97,2,FALSE)</f>
        <v>#N/A</v>
      </c>
      <c r="D86" s="33" t="e">
        <f>VLOOKUP($B86,'Pointage 2e cycle'!$B$9:$M$97,3,FALSE)</f>
        <v>#N/A</v>
      </c>
      <c r="E86" s="33" t="e">
        <f>VLOOKUP($B86,'Pointage 1er cycle'!$B$9:$M$97,4,FALSE)</f>
        <v>#N/A</v>
      </c>
      <c r="F86" s="34">
        <f>VLOOKUP($B86,'Pointage 2e cycle'!$B$9:$M$108,9,FALSE)</f>
        <v>0</v>
      </c>
      <c r="G86" s="35"/>
    </row>
    <row r="87" spans="1:7" s="9" customFormat="1" ht="22.5" customHeight="1" x14ac:dyDescent="0.25">
      <c r="B87" s="32">
        <f>'Pointage 2e cycle'!B90</f>
        <v>0</v>
      </c>
      <c r="C87" s="33" t="e">
        <f>VLOOKUP($B87,'Pointage 1er cycle'!$B$9:$M$97,2,FALSE)</f>
        <v>#N/A</v>
      </c>
      <c r="D87" s="33" t="e">
        <f>VLOOKUP($B87,'Pointage 2e cycle'!$B$9:$M$97,3,FALSE)</f>
        <v>#N/A</v>
      </c>
      <c r="E87" s="33" t="e">
        <f>VLOOKUP($B87,'Pointage 1er cycle'!$B$9:$M$97,4,FALSE)</f>
        <v>#N/A</v>
      </c>
      <c r="F87" s="34">
        <f>VLOOKUP($B87,'Pointage 2e cycle'!$B$9:$M$108,9,FALSE)</f>
        <v>0</v>
      </c>
      <c r="G87" s="35"/>
    </row>
    <row r="88" spans="1:7" s="9" customFormat="1" ht="22.5" customHeight="1" x14ac:dyDescent="0.25">
      <c r="A88" s="28"/>
      <c r="B88" s="32">
        <f>'Pointage 2e cycle'!B91</f>
        <v>0</v>
      </c>
      <c r="C88" s="33" t="e">
        <f>VLOOKUP($B88,'Pointage 1er cycle'!$B$9:$M$97,2,FALSE)</f>
        <v>#N/A</v>
      </c>
      <c r="D88" s="33" t="e">
        <f>VLOOKUP($B88,'Pointage 2e cycle'!$B$9:$M$97,3,FALSE)</f>
        <v>#N/A</v>
      </c>
      <c r="E88" s="33" t="e">
        <f>VLOOKUP($B88,'Pointage 1er cycle'!$B$9:$M$97,4,FALSE)</f>
        <v>#N/A</v>
      </c>
      <c r="F88" s="34">
        <f>VLOOKUP($B88,'Pointage 2e cycle'!$B$9:$M$108,9,FALSE)</f>
        <v>0</v>
      </c>
      <c r="G88" s="28"/>
    </row>
    <row r="89" spans="1:7" s="9" customFormat="1" ht="22.5" customHeight="1" x14ac:dyDescent="0.25">
      <c r="A89" s="28"/>
      <c r="B89" s="32">
        <f>'Pointage 2e cycle'!B92</f>
        <v>0</v>
      </c>
      <c r="C89" s="33" t="e">
        <f>VLOOKUP($B89,'Pointage 1er cycle'!$B$9:$M$97,2,FALSE)</f>
        <v>#N/A</v>
      </c>
      <c r="D89" s="33" t="e">
        <f>VLOOKUP($B89,'Pointage 2e cycle'!$B$9:$M$97,3,FALSE)</f>
        <v>#N/A</v>
      </c>
      <c r="E89" s="33" t="e">
        <f>VLOOKUP($B89,'Pointage 1er cycle'!$B$9:$M$97,4,FALSE)</f>
        <v>#N/A</v>
      </c>
      <c r="F89" s="34">
        <f>VLOOKUP($B89,'Pointage 2e cycle'!$B$9:$M$108,9,FALSE)</f>
        <v>0</v>
      </c>
      <c r="G89" s="28"/>
    </row>
    <row r="90" spans="1:7" s="9" customFormat="1" ht="22.5" customHeight="1" x14ac:dyDescent="0.25">
      <c r="A90" s="28"/>
      <c r="B90" s="32">
        <f>'Pointage 2e cycle'!B93</f>
        <v>0</v>
      </c>
      <c r="C90" s="33" t="e">
        <f>VLOOKUP($B90,'Pointage 1er cycle'!$B$9:$M$97,2,FALSE)</f>
        <v>#N/A</v>
      </c>
      <c r="D90" s="33" t="e">
        <f>VLOOKUP($B90,'Pointage 2e cycle'!$B$9:$M$97,3,FALSE)</f>
        <v>#N/A</v>
      </c>
      <c r="E90" s="33" t="e">
        <f>VLOOKUP($B90,'Pointage 1er cycle'!$B$9:$M$97,4,FALSE)</f>
        <v>#N/A</v>
      </c>
      <c r="F90" s="34">
        <f>VLOOKUP($B90,'Pointage 2e cycle'!$B$9:$M$108,9,FALSE)</f>
        <v>0</v>
      </c>
      <c r="G90" s="28"/>
    </row>
    <row r="91" spans="1:7" s="9" customFormat="1" ht="22.5" customHeight="1" x14ac:dyDescent="0.25">
      <c r="A91" s="28"/>
      <c r="B91" s="32">
        <f>'Pointage 2e cycle'!B94</f>
        <v>0</v>
      </c>
      <c r="C91" s="33" t="e">
        <f>VLOOKUP($B91,'Pointage 1er cycle'!$B$9:$M$97,2,FALSE)</f>
        <v>#N/A</v>
      </c>
      <c r="D91" s="33" t="e">
        <f>VLOOKUP($B91,'Pointage 2e cycle'!$B$9:$M$97,3,FALSE)</f>
        <v>#N/A</v>
      </c>
      <c r="E91" s="33" t="e">
        <f>VLOOKUP($B91,'Pointage 1er cycle'!$B$9:$M$97,4,FALSE)</f>
        <v>#N/A</v>
      </c>
      <c r="F91" s="34">
        <f>VLOOKUP($B91,'Pointage 2e cycle'!$B$9:$M$108,9,FALSE)</f>
        <v>0</v>
      </c>
      <c r="G91" s="35"/>
    </row>
    <row r="92" spans="1:7" s="9" customFormat="1" ht="22.5" customHeight="1" x14ac:dyDescent="0.25">
      <c r="A92" s="35"/>
      <c r="B92" s="32">
        <f>'Pointage 2e cycle'!B95</f>
        <v>0</v>
      </c>
      <c r="C92" s="33" t="e">
        <f>VLOOKUP($B92,'Pointage 1er cycle'!$B$9:$M$97,2,FALSE)</f>
        <v>#N/A</v>
      </c>
      <c r="D92" s="33" t="e">
        <f>VLOOKUP($B92,'Pointage 2e cycle'!$B$9:$M$97,3,FALSE)</f>
        <v>#N/A</v>
      </c>
      <c r="E92" s="33" t="e">
        <f>VLOOKUP($B92,'Pointage 1er cycle'!$B$9:$M$97,4,FALSE)</f>
        <v>#N/A</v>
      </c>
      <c r="F92" s="34">
        <f>VLOOKUP($B92,'Pointage 2e cycle'!$B$9:$M$108,9,FALSE)</f>
        <v>0</v>
      </c>
      <c r="G92" s="35"/>
    </row>
    <row r="93" spans="1:7" s="9" customFormat="1" ht="22.5" customHeight="1" x14ac:dyDescent="0.25">
      <c r="A93" s="35"/>
      <c r="B93" s="32">
        <f>'Pointage 2e cycle'!B96</f>
        <v>0</v>
      </c>
      <c r="C93" s="33" t="e">
        <f>VLOOKUP($B93,'Pointage 1er cycle'!$B$9:$M$97,2,FALSE)</f>
        <v>#N/A</v>
      </c>
      <c r="D93" s="33" t="e">
        <f>VLOOKUP($B93,'Pointage 2e cycle'!$B$9:$M$97,3,FALSE)</f>
        <v>#N/A</v>
      </c>
      <c r="E93" s="33" t="e">
        <f>VLOOKUP($B93,'Pointage 1er cycle'!$B$9:$M$97,4,FALSE)</f>
        <v>#N/A</v>
      </c>
      <c r="F93" s="34">
        <f>VLOOKUP($B93,'Pointage 2e cycle'!$B$9:$M$108,9,FALSE)</f>
        <v>0</v>
      </c>
      <c r="G93" s="28"/>
    </row>
    <row r="94" spans="1:7" s="9" customFormat="1" ht="22.5" customHeight="1" x14ac:dyDescent="0.25">
      <c r="B94" s="32">
        <f>'Pointage 2e cycle'!B97</f>
        <v>0</v>
      </c>
      <c r="C94" s="33" t="e">
        <f>VLOOKUP($B94,'Pointage 1er cycle'!$B$9:$M$97,2,FALSE)</f>
        <v>#N/A</v>
      </c>
      <c r="D94" s="33" t="e">
        <f>VLOOKUP($B94,'Pointage 2e cycle'!$B$9:$M$97,3,FALSE)</f>
        <v>#N/A</v>
      </c>
      <c r="E94" s="33" t="e">
        <f>VLOOKUP($B94,'Pointage 1er cycle'!$B$9:$M$97,4,FALSE)</f>
        <v>#N/A</v>
      </c>
      <c r="F94" s="34">
        <f>VLOOKUP($B94,'Pointage 2e cycle'!$B$9:$M$108,9,FALSE)</f>
        <v>0</v>
      </c>
      <c r="G94" s="28"/>
    </row>
    <row r="95" spans="1:7" s="9" customFormat="1" ht="22.5" customHeight="1" x14ac:dyDescent="0.25">
      <c r="A95" s="28"/>
      <c r="B95" s="32">
        <f>'Pointage 2e cycle'!B98</f>
        <v>0</v>
      </c>
      <c r="C95" s="33" t="e">
        <f>VLOOKUP($B95,'Pointage 1er cycle'!$B$9:$M$97,2,FALSE)</f>
        <v>#N/A</v>
      </c>
      <c r="D95" s="33" t="e">
        <f>VLOOKUP($B95,'Pointage 2e cycle'!$B$9:$M$97,3,FALSE)</f>
        <v>#N/A</v>
      </c>
      <c r="E95" s="33" t="e">
        <f>VLOOKUP($B95,'Pointage 1er cycle'!$B$9:$M$97,4,FALSE)</f>
        <v>#N/A</v>
      </c>
      <c r="F95" s="34">
        <f>VLOOKUP($B95,'Pointage 2e cycle'!$B$9:$M$108,9,FALSE)</f>
        <v>0</v>
      </c>
      <c r="G95" s="28"/>
    </row>
    <row r="96" spans="1:7" s="9" customFormat="1" ht="22.5" customHeight="1" x14ac:dyDescent="0.25">
      <c r="A96" s="28"/>
      <c r="B96" s="32">
        <f>'Pointage 2e cycle'!B99</f>
        <v>0</v>
      </c>
      <c r="C96" s="33" t="e">
        <f>VLOOKUP($B96,'Pointage 1er cycle'!$B$9:$M$97,2,FALSE)</f>
        <v>#N/A</v>
      </c>
      <c r="D96" s="33" t="e">
        <f>VLOOKUP($B96,'Pointage 2e cycle'!$B$9:$M$97,3,FALSE)</f>
        <v>#N/A</v>
      </c>
      <c r="E96" s="33" t="e">
        <f>VLOOKUP($B96,'Pointage 1er cycle'!$B$9:$M$97,4,FALSE)</f>
        <v>#N/A</v>
      </c>
      <c r="F96" s="34">
        <f>VLOOKUP($B96,'Pointage 2e cycle'!$B$9:$M$108,9,FALSE)</f>
        <v>0</v>
      </c>
      <c r="G96" s="35"/>
    </row>
    <row r="97" spans="1:7" s="9" customFormat="1" ht="22.5" customHeight="1" x14ac:dyDescent="0.25">
      <c r="A97" s="28"/>
      <c r="B97" s="32">
        <f>'Pointage 2e cycle'!B100</f>
        <v>0</v>
      </c>
      <c r="C97" s="33" t="e">
        <f>VLOOKUP($B97,'Pointage 1er cycle'!$B$9:$M$97,2,FALSE)</f>
        <v>#N/A</v>
      </c>
      <c r="D97" s="33" t="e">
        <f>VLOOKUP($B97,'Pointage 2e cycle'!$B$9:$M$97,3,FALSE)</f>
        <v>#N/A</v>
      </c>
      <c r="E97" s="33" t="e">
        <f>VLOOKUP($B97,'Pointage 1er cycle'!$B$9:$M$97,4,FALSE)</f>
        <v>#N/A</v>
      </c>
      <c r="F97" s="34">
        <f>VLOOKUP($B97,'Pointage 2e cycle'!$B$9:$M$108,9,FALSE)</f>
        <v>0</v>
      </c>
      <c r="G97" s="35"/>
    </row>
    <row r="98" spans="1:7" s="9" customFormat="1" ht="22.5" customHeight="1" x14ac:dyDescent="0.25">
      <c r="A98" s="28"/>
      <c r="B98" s="32">
        <f>'Pointage 2e cycle'!B101</f>
        <v>0</v>
      </c>
      <c r="C98" s="33" t="e">
        <f>VLOOKUP($B98,'Pointage 1er cycle'!$B$9:$M$97,2,FALSE)</f>
        <v>#N/A</v>
      </c>
      <c r="D98" s="33" t="e">
        <f>VLOOKUP($B98,'Pointage 2e cycle'!$B$9:$M$97,3,FALSE)</f>
        <v>#N/A</v>
      </c>
      <c r="E98" s="33" t="e">
        <f>VLOOKUP($B98,'Pointage 1er cycle'!$B$9:$M$97,4,FALSE)</f>
        <v>#N/A</v>
      </c>
      <c r="F98" s="34">
        <f>VLOOKUP($B98,'Pointage 2e cycle'!$B$9:$M$108,9,FALSE)</f>
        <v>0</v>
      </c>
      <c r="G98" s="28"/>
    </row>
    <row r="99" spans="1:7" s="9" customFormat="1" ht="22.5" customHeight="1" x14ac:dyDescent="0.25">
      <c r="A99" s="35"/>
      <c r="B99" s="32">
        <f>'Pointage 2e cycle'!B102</f>
        <v>0</v>
      </c>
      <c r="C99" s="33" t="e">
        <f>VLOOKUP($B99,'Pointage 1er cycle'!$B$9:$M$97,2,FALSE)</f>
        <v>#N/A</v>
      </c>
      <c r="D99" s="33" t="e">
        <f>VLOOKUP($B99,'Pointage 2e cycle'!$B$9:$M$97,3,FALSE)</f>
        <v>#N/A</v>
      </c>
      <c r="E99" s="33" t="e">
        <f>VLOOKUP($B99,'Pointage 1er cycle'!$B$9:$M$97,4,FALSE)</f>
        <v>#N/A</v>
      </c>
      <c r="F99" s="34">
        <f>VLOOKUP($B99,'Pointage 2e cycle'!$B$9:$M$108,9,FALSE)</f>
        <v>0</v>
      </c>
      <c r="G99" s="28"/>
    </row>
    <row r="100" spans="1:7" s="9" customFormat="1" ht="22.5" customHeight="1" x14ac:dyDescent="0.25">
      <c r="A100" s="35"/>
      <c r="B100" s="32">
        <f>'Pointage 2e cycle'!B103</f>
        <v>0</v>
      </c>
      <c r="C100" s="33" t="e">
        <f>VLOOKUP($B100,'Pointage 1er cycle'!$B$9:$M$97,2,FALSE)</f>
        <v>#N/A</v>
      </c>
      <c r="D100" s="33" t="e">
        <f>VLOOKUP($B100,'Pointage 2e cycle'!$B$9:$M$97,3,FALSE)</f>
        <v>#N/A</v>
      </c>
      <c r="E100" s="33" t="e">
        <f>VLOOKUP($B100,'Pointage 1er cycle'!$B$9:$M$97,4,FALSE)</f>
        <v>#N/A</v>
      </c>
      <c r="F100" s="34">
        <f>VLOOKUP($B100,'Pointage 2e cycle'!$B$9:$M$108,9,FALSE)</f>
        <v>0</v>
      </c>
      <c r="G100" s="28"/>
    </row>
    <row r="101" spans="1:7" s="9" customFormat="1" ht="22.5" customHeight="1" x14ac:dyDescent="0.25">
      <c r="B101" s="32">
        <f>'Pointage 2e cycle'!B104</f>
        <v>0</v>
      </c>
      <c r="C101" s="33" t="e">
        <f>VLOOKUP($B101,'Pointage 1er cycle'!$B$9:$M$97,2,FALSE)</f>
        <v>#N/A</v>
      </c>
      <c r="D101" s="33" t="e">
        <f>VLOOKUP($B101,'Pointage 2e cycle'!$B$9:$M$97,3,FALSE)</f>
        <v>#N/A</v>
      </c>
      <c r="E101" s="33" t="e">
        <f>VLOOKUP($B101,'Pointage 1er cycle'!$B$9:$M$97,4,FALSE)</f>
        <v>#N/A</v>
      </c>
      <c r="F101" s="34">
        <f>VLOOKUP($B101,'Pointage 2e cycle'!$B$9:$M$108,9,FALSE)</f>
        <v>0</v>
      </c>
      <c r="G101" s="35"/>
    </row>
    <row r="102" spans="1:7" s="9" customFormat="1" ht="22.5" customHeight="1" x14ac:dyDescent="0.25">
      <c r="A102" s="28"/>
      <c r="B102" s="32">
        <f>'Pointage 2e cycle'!B105</f>
        <v>0</v>
      </c>
      <c r="C102" s="33" t="e">
        <f>VLOOKUP($B102,'Pointage 1er cycle'!$B$9:$M$97,2,FALSE)</f>
        <v>#N/A</v>
      </c>
      <c r="D102" s="33" t="e">
        <f>VLOOKUP($B102,'Pointage 2e cycle'!$B$9:$M$97,3,FALSE)</f>
        <v>#N/A</v>
      </c>
      <c r="E102" s="33" t="e">
        <f>VLOOKUP($B102,'Pointage 1er cycle'!$B$9:$M$97,4,FALSE)</f>
        <v>#N/A</v>
      </c>
      <c r="F102" s="34">
        <f>VLOOKUP($B102,'Pointage 2e cycle'!$B$9:$M$108,9,FALSE)</f>
        <v>0</v>
      </c>
      <c r="G102" s="35"/>
    </row>
    <row r="103" spans="1:7" s="9" customFormat="1" ht="22.5" customHeight="1" x14ac:dyDescent="0.25">
      <c r="A103" s="28"/>
      <c r="B103" s="32">
        <f>'Pointage 2e cycle'!B106</f>
        <v>0</v>
      </c>
      <c r="C103" s="33" t="e">
        <f>VLOOKUP($B103,'Pointage 1er cycle'!$B$9:$M$97,2,FALSE)</f>
        <v>#N/A</v>
      </c>
      <c r="D103" s="33" t="e">
        <f>VLOOKUP($B103,'Pointage 2e cycle'!$B$9:$M$97,3,FALSE)</f>
        <v>#N/A</v>
      </c>
      <c r="E103" s="33" t="e">
        <f>VLOOKUP($B103,'Pointage 1er cycle'!$B$9:$M$97,4,FALSE)</f>
        <v>#N/A</v>
      </c>
      <c r="F103" s="34">
        <f>VLOOKUP($B103,'Pointage 2e cycle'!$B$9:$M$108,9,FALSE)</f>
        <v>0</v>
      </c>
      <c r="G103" s="28"/>
    </row>
    <row r="104" spans="1:7" s="9" customFormat="1" ht="22.5" customHeight="1" x14ac:dyDescent="0.25">
      <c r="A104" s="28"/>
      <c r="B104" s="32">
        <f>'Pointage 2e cycle'!B107</f>
        <v>0</v>
      </c>
      <c r="C104" s="33" t="e">
        <f>VLOOKUP($B104,'Pointage 1er cycle'!$B$9:$M$97,2,FALSE)</f>
        <v>#N/A</v>
      </c>
      <c r="D104" s="33" t="e">
        <f>VLOOKUP($B104,'Pointage 2e cycle'!$B$9:$M$97,3,FALSE)</f>
        <v>#N/A</v>
      </c>
      <c r="E104" s="33" t="e">
        <f>VLOOKUP($B104,'Pointage 1er cycle'!$B$9:$M$97,4,FALSE)</f>
        <v>#N/A</v>
      </c>
      <c r="F104" s="34">
        <f>VLOOKUP($B104,'Pointage 2e cycle'!$B$9:$M$108,9,FALSE)</f>
        <v>0</v>
      </c>
      <c r="G104" s="28"/>
    </row>
    <row r="105" spans="1:7" s="9" customFormat="1" ht="22.5" customHeight="1" thickBot="1" x14ac:dyDescent="0.3">
      <c r="A105" s="28"/>
      <c r="B105" s="37">
        <f>'Pointage 2e cycle'!B108</f>
        <v>0</v>
      </c>
      <c r="C105" s="38" t="e">
        <f>VLOOKUP($B105,'Pointage 1er cycle'!$B$9:$M$97,2,FALSE)</f>
        <v>#N/A</v>
      </c>
      <c r="D105" s="38" t="e">
        <f>VLOOKUP($B105,'Pointage 2e cycle'!$B$9:$M$97,3,FALSE)</f>
        <v>#N/A</v>
      </c>
      <c r="E105" s="38" t="e">
        <f>VLOOKUP($B105,'Pointage 1er cycle'!$B$9:$M$97,4,FALSE)</f>
        <v>#N/A</v>
      </c>
      <c r="F105" s="39">
        <f>VLOOKUP($B105,'Pointage 2e cycle'!$B$9:$M$108,9,FALSE)</f>
        <v>0</v>
      </c>
      <c r="G105" s="28"/>
    </row>
  </sheetData>
  <sheetProtection algorithmName="SHA-512" hashValue="tcC4dNA5g+uKyKLb+DMMUXRO+J7TGbrKhk+TUku4sjBmaRblJl8mgDr5PSD+khd5R5UHc3B3hQbvksnrLmljBQ==" saltValue="aJCDUeDy0AZsOlNmXNCUoQ==" spinCount="100000" sheet="1" objects="1" scenarios="1"/>
  <mergeCells count="3">
    <mergeCell ref="B1:F1"/>
    <mergeCell ref="B2:F2"/>
    <mergeCell ref="B4:F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/>
  </sheetPr>
  <dimension ref="A1:H104"/>
  <sheetViews>
    <sheetView tabSelected="1" workbookViewId="0">
      <selection activeCell="E11" sqref="E11"/>
    </sheetView>
  </sheetViews>
  <sheetFormatPr baseColWidth="10" defaultColWidth="11.42578125" defaultRowHeight="14.25" x14ac:dyDescent="0.2"/>
  <cols>
    <col min="1" max="1" width="11.42578125" style="2"/>
    <col min="2" max="2" width="17.5703125" style="2" customWidth="1"/>
    <col min="3" max="3" width="11.7109375" style="2" customWidth="1"/>
    <col min="4" max="4" width="56.85546875" style="2" hidden="1" customWidth="1"/>
    <col min="5" max="5" width="97.28515625" style="2" customWidth="1"/>
    <col min="6" max="6" width="56.85546875" style="2" hidden="1" customWidth="1"/>
    <col min="7" max="7" width="17.5703125" style="2" customWidth="1"/>
    <col min="8" max="16384" width="11.42578125" style="2"/>
  </cols>
  <sheetData>
    <row r="1" spans="1:8" ht="20.25" x14ac:dyDescent="0.2">
      <c r="A1" s="24"/>
      <c r="B1" s="97" t="s">
        <v>18</v>
      </c>
      <c r="C1" s="97"/>
      <c r="D1" s="97"/>
      <c r="E1" s="97"/>
      <c r="F1" s="97"/>
      <c r="G1" s="97"/>
      <c r="H1" s="24"/>
    </row>
    <row r="2" spans="1:8" ht="23.25" x14ac:dyDescent="0.2">
      <c r="A2" s="24"/>
      <c r="B2" s="97" t="s">
        <v>38</v>
      </c>
      <c r="C2" s="97"/>
      <c r="D2" s="97"/>
      <c r="E2" s="97"/>
      <c r="F2" s="97"/>
      <c r="G2" s="97"/>
      <c r="H2" s="24"/>
    </row>
    <row r="3" spans="1:8" ht="12" customHeight="1" thickBot="1" x14ac:dyDescent="0.25">
      <c r="A3" s="24"/>
      <c r="B3" s="23"/>
      <c r="C3" s="23"/>
      <c r="D3" s="23"/>
      <c r="E3" s="23"/>
      <c r="F3" s="23"/>
      <c r="G3" s="23"/>
      <c r="H3" s="24"/>
    </row>
    <row r="4" spans="1:8" ht="30" customHeight="1" thickBot="1" x14ac:dyDescent="0.25">
      <c r="A4" s="24"/>
      <c r="B4" s="54" t="s">
        <v>10</v>
      </c>
      <c r="C4" s="55" t="s">
        <v>14</v>
      </c>
      <c r="D4" s="55" t="s">
        <v>15</v>
      </c>
      <c r="E4" s="55" t="s">
        <v>40</v>
      </c>
      <c r="F4" s="55" t="s">
        <v>12</v>
      </c>
      <c r="G4" s="56" t="s">
        <v>17</v>
      </c>
      <c r="H4" s="24"/>
    </row>
    <row r="5" spans="1:8" s="9" customFormat="1" ht="22.5" customHeight="1" x14ac:dyDescent="0.25">
      <c r="A5" s="28"/>
      <c r="B5" s="29">
        <v>1</v>
      </c>
      <c r="C5" s="43">
        <f>VLOOKUP(G5,'Pointage 2e cycle'!$A$9:$M$108,2,FALSE)</f>
        <v>0</v>
      </c>
      <c r="D5" s="30" t="e">
        <f>VLOOKUP($C5,'Équipes 1er cycle'!$A$7:$D$100,2,FALSE)</f>
        <v>#N/A</v>
      </c>
      <c r="E5" s="30" t="e">
        <f>VLOOKUP($C5,'Équipes 2e cycle'!$A$7:$D$108,3,FALSE)</f>
        <v>#N/A</v>
      </c>
      <c r="F5" s="30" t="e">
        <f>VLOOKUP($C5,'Équipes 1er cycle'!$A$7:$D$100,4,FALSE)</f>
        <v>#N/A</v>
      </c>
      <c r="G5" s="31">
        <f>LARGE('Pointage 2e cycle'!$M$9:$M$108,B5)</f>
        <v>0</v>
      </c>
      <c r="H5" s="28"/>
    </row>
    <row r="6" spans="1:8" s="9" customFormat="1" ht="22.5" customHeight="1" x14ac:dyDescent="0.25">
      <c r="A6" s="28"/>
      <c r="B6" s="32">
        <v>2</v>
      </c>
      <c r="C6" s="20">
        <f>VLOOKUP(G6,'Pointage 2e cycle'!$A$9:$M$108,2,FALSE)</f>
        <v>0</v>
      </c>
      <c r="D6" s="33" t="e">
        <f>VLOOKUP($C6,'Équipes 1er cycle'!$A$7:$D$100,2,FALSE)</f>
        <v>#N/A</v>
      </c>
      <c r="E6" s="33" t="e">
        <f>VLOOKUP($C6,'Équipes 2e cycle'!$A$7:$D$108,3,FALSE)</f>
        <v>#N/A</v>
      </c>
      <c r="F6" s="33" t="e">
        <f>VLOOKUP($C6,'Équipes 1er cycle'!$A$7:$D$100,4,FALSE)</f>
        <v>#N/A</v>
      </c>
      <c r="G6" s="34">
        <f>LARGE('Pointage 2e cycle'!$M$9:$M$108,B6)</f>
        <v>0</v>
      </c>
      <c r="H6" s="28"/>
    </row>
    <row r="7" spans="1:8" s="9" customFormat="1" ht="22.5" customHeight="1" x14ac:dyDescent="0.25">
      <c r="A7" s="28"/>
      <c r="B7" s="32">
        <v>3</v>
      </c>
      <c r="C7" s="20">
        <f>VLOOKUP(G7,'Pointage 2e cycle'!$A$9:$M$108,2,FALSE)</f>
        <v>0</v>
      </c>
      <c r="D7" s="33" t="e">
        <f>VLOOKUP($C7,'Équipes 1er cycle'!$A$7:$D$100,2,FALSE)</f>
        <v>#N/A</v>
      </c>
      <c r="E7" s="33" t="e">
        <f>VLOOKUP($C7,'Équipes 2e cycle'!$A$7:$D$108,3,FALSE)</f>
        <v>#N/A</v>
      </c>
      <c r="F7" s="33" t="e">
        <f>VLOOKUP($C7,'Équipes 1er cycle'!$A$7:$D$100,4,FALSE)</f>
        <v>#N/A</v>
      </c>
      <c r="G7" s="34">
        <f>LARGE('Pointage 2e cycle'!$M$9:$M$108,B7)</f>
        <v>0</v>
      </c>
      <c r="H7" s="28"/>
    </row>
    <row r="8" spans="1:8" s="9" customFormat="1" ht="22.5" customHeight="1" x14ac:dyDescent="0.25">
      <c r="A8" s="28"/>
      <c r="B8" s="32">
        <v>4</v>
      </c>
      <c r="C8" s="20">
        <f>VLOOKUP(G8,'Pointage 2e cycle'!$A$9:$M$108,2,FALSE)</f>
        <v>0</v>
      </c>
      <c r="D8" s="33" t="e">
        <f>VLOOKUP($C8,'Équipes 1er cycle'!$A$7:$D$100,2,FALSE)</f>
        <v>#N/A</v>
      </c>
      <c r="E8" s="33" t="e">
        <f>VLOOKUP($C8,'Équipes 2e cycle'!$A$7:$D$108,3,FALSE)</f>
        <v>#N/A</v>
      </c>
      <c r="F8" s="33" t="e">
        <f>VLOOKUP($C8,'Équipes 1er cycle'!$A$7:$D$100,4,FALSE)</f>
        <v>#N/A</v>
      </c>
      <c r="G8" s="34">
        <f>LARGE('Pointage 2e cycle'!$M$9:$M$108,B8)</f>
        <v>0</v>
      </c>
      <c r="H8" s="28"/>
    </row>
    <row r="9" spans="1:8" s="9" customFormat="1" ht="22.5" customHeight="1" x14ac:dyDescent="0.25">
      <c r="A9" s="28"/>
      <c r="B9" s="32">
        <v>5</v>
      </c>
      <c r="C9" s="20">
        <f>VLOOKUP(G9,'Pointage 2e cycle'!$A$9:$M$108,2,FALSE)</f>
        <v>0</v>
      </c>
      <c r="D9" s="33" t="e">
        <f>VLOOKUP($C9,'Équipes 1er cycle'!$A$7:$D$100,2,FALSE)</f>
        <v>#N/A</v>
      </c>
      <c r="E9" s="33" t="e">
        <f>VLOOKUP($C9,'Équipes 2e cycle'!$A$7:$D$108,3,FALSE)</f>
        <v>#N/A</v>
      </c>
      <c r="F9" s="33" t="e">
        <f>VLOOKUP($C9,'Équipes 1er cycle'!$A$7:$D$100,4,FALSE)</f>
        <v>#N/A</v>
      </c>
      <c r="G9" s="34">
        <f>LARGE('Pointage 2e cycle'!$M$9:$M$108,B9)</f>
        <v>0</v>
      </c>
      <c r="H9" s="28"/>
    </row>
    <row r="10" spans="1:8" s="9" customFormat="1" ht="22.5" customHeight="1" x14ac:dyDescent="0.25">
      <c r="A10" s="28"/>
      <c r="B10" s="32">
        <v>6</v>
      </c>
      <c r="C10" s="20">
        <f>VLOOKUP(G10,'Pointage 2e cycle'!$A$9:$M$108,2,FALSE)</f>
        <v>0</v>
      </c>
      <c r="D10" s="33" t="e">
        <f>VLOOKUP($C10,'Équipes 1er cycle'!$A$7:$D$100,2,FALSE)</f>
        <v>#N/A</v>
      </c>
      <c r="E10" s="33" t="e">
        <f>VLOOKUP($C10,'Équipes 2e cycle'!$A$7:$D$108,3,FALSE)</f>
        <v>#N/A</v>
      </c>
      <c r="F10" s="33" t="e">
        <f>VLOOKUP($C10,'Équipes 1er cycle'!$A$7:$D$100,4,FALSE)</f>
        <v>#N/A</v>
      </c>
      <c r="G10" s="34">
        <f>LARGE('Pointage 2e cycle'!$M$9:$M$108,B10)</f>
        <v>0</v>
      </c>
      <c r="H10" s="28"/>
    </row>
    <row r="11" spans="1:8" s="9" customFormat="1" ht="22.5" customHeight="1" x14ac:dyDescent="0.25">
      <c r="A11" s="28"/>
      <c r="B11" s="32">
        <v>7</v>
      </c>
      <c r="C11" s="20">
        <f>VLOOKUP(G11,'Pointage 2e cycle'!$A$9:$M$108,2,FALSE)</f>
        <v>0</v>
      </c>
      <c r="D11" s="33" t="e">
        <f>VLOOKUP($C11,'Équipes 1er cycle'!$A$7:$D$100,2,FALSE)</f>
        <v>#N/A</v>
      </c>
      <c r="E11" s="33" t="e">
        <f>VLOOKUP($C11,'Équipes 2e cycle'!$A$7:$D$108,3,FALSE)</f>
        <v>#N/A</v>
      </c>
      <c r="F11" s="33" t="e">
        <f>VLOOKUP($C11,'Équipes 1er cycle'!$A$7:$D$100,4,FALSE)</f>
        <v>#N/A</v>
      </c>
      <c r="G11" s="34">
        <f>LARGE('Pointage 2e cycle'!$M$9:$M$108,B11)</f>
        <v>0</v>
      </c>
      <c r="H11" s="28"/>
    </row>
    <row r="12" spans="1:8" s="9" customFormat="1" ht="22.5" customHeight="1" x14ac:dyDescent="0.25">
      <c r="A12" s="28"/>
      <c r="B12" s="32">
        <v>8</v>
      </c>
      <c r="C12" s="20">
        <f>VLOOKUP(G12,'Pointage 2e cycle'!$A$9:$M$108,2,FALSE)</f>
        <v>0</v>
      </c>
      <c r="D12" s="33" t="e">
        <f>VLOOKUP($C12,'Équipes 1er cycle'!$A$7:$D$100,2,FALSE)</f>
        <v>#N/A</v>
      </c>
      <c r="E12" s="33" t="e">
        <f>VLOOKUP($C12,'Équipes 2e cycle'!$A$7:$D$108,3,FALSE)</f>
        <v>#N/A</v>
      </c>
      <c r="F12" s="33" t="e">
        <f>VLOOKUP($C12,'Équipes 1er cycle'!$A$7:$D$100,4,FALSE)</f>
        <v>#N/A</v>
      </c>
      <c r="G12" s="34">
        <f>LARGE('Pointage 2e cycle'!$M$9:$M$108,B12)</f>
        <v>0</v>
      </c>
      <c r="H12" s="28"/>
    </row>
    <row r="13" spans="1:8" s="9" customFormat="1" ht="22.5" customHeight="1" x14ac:dyDescent="0.25">
      <c r="A13" s="28"/>
      <c r="B13" s="32">
        <v>9</v>
      </c>
      <c r="C13" s="20">
        <f>VLOOKUP(G13,'Pointage 2e cycle'!$A$9:$M$108,2,FALSE)</f>
        <v>0</v>
      </c>
      <c r="D13" s="33" t="e">
        <f>VLOOKUP($C13,'Équipes 1er cycle'!$A$7:$D$100,2,FALSE)</f>
        <v>#N/A</v>
      </c>
      <c r="E13" s="33" t="e">
        <f>VLOOKUP($C13,'Équipes 2e cycle'!$A$7:$D$108,3,FALSE)</f>
        <v>#N/A</v>
      </c>
      <c r="F13" s="33" t="e">
        <f>VLOOKUP($C13,'Équipes 1er cycle'!$A$7:$D$100,4,FALSE)</f>
        <v>#N/A</v>
      </c>
      <c r="G13" s="34">
        <f>LARGE('Pointage 2e cycle'!$M$9:$M$108,B13)</f>
        <v>0</v>
      </c>
      <c r="H13" s="28"/>
    </row>
    <row r="14" spans="1:8" s="9" customFormat="1" ht="22.5" customHeight="1" x14ac:dyDescent="0.25">
      <c r="A14" s="28"/>
      <c r="B14" s="32">
        <v>10</v>
      </c>
      <c r="C14" s="20">
        <f>VLOOKUP(G14,'Pointage 2e cycle'!$A$9:$M$108,2,FALSE)</f>
        <v>0</v>
      </c>
      <c r="D14" s="33" t="e">
        <f>VLOOKUP($C14,'Équipes 1er cycle'!$A$7:$D$100,2,FALSE)</f>
        <v>#N/A</v>
      </c>
      <c r="E14" s="33" t="e">
        <f>VLOOKUP($C14,'Équipes 2e cycle'!$A$7:$D$108,3,FALSE)</f>
        <v>#N/A</v>
      </c>
      <c r="F14" s="33" t="e">
        <f>VLOOKUP($C14,'Équipes 1er cycle'!$A$7:$D$100,4,FALSE)</f>
        <v>#N/A</v>
      </c>
      <c r="G14" s="34">
        <f>LARGE('Pointage 2e cycle'!$M$9:$M$108,B14)</f>
        <v>0</v>
      </c>
      <c r="H14" s="28"/>
    </row>
    <row r="15" spans="1:8" s="9" customFormat="1" ht="22.5" customHeight="1" x14ac:dyDescent="0.25">
      <c r="A15" s="28"/>
      <c r="B15" s="32">
        <v>11</v>
      </c>
      <c r="C15" s="20">
        <f>VLOOKUP(G15,'Pointage 2e cycle'!$A$9:$M$108,2,FALSE)</f>
        <v>0</v>
      </c>
      <c r="D15" s="33" t="e">
        <f>VLOOKUP($C15,'Équipes 1er cycle'!$A$7:$D$100,2,FALSE)</f>
        <v>#N/A</v>
      </c>
      <c r="E15" s="33" t="e">
        <f>VLOOKUP($C15,'Équipes 2e cycle'!$A$7:$D$108,3,FALSE)</f>
        <v>#N/A</v>
      </c>
      <c r="F15" s="33" t="e">
        <f>VLOOKUP($C15,'Équipes 1er cycle'!$A$7:$D$100,4,FALSE)</f>
        <v>#N/A</v>
      </c>
      <c r="G15" s="34">
        <f>LARGE('Pointage 2e cycle'!$M$9:$M$108,B15)</f>
        <v>0</v>
      </c>
      <c r="H15" s="28"/>
    </row>
    <row r="16" spans="1:8" s="9" customFormat="1" ht="22.5" customHeight="1" x14ac:dyDescent="0.25">
      <c r="A16" s="28"/>
      <c r="B16" s="32">
        <v>12</v>
      </c>
      <c r="C16" s="20">
        <f>VLOOKUP(G16,'Pointage 2e cycle'!$A$9:$M$108,2,FALSE)</f>
        <v>0</v>
      </c>
      <c r="D16" s="33" t="e">
        <f>VLOOKUP($C16,'Équipes 1er cycle'!$A$7:$D$100,2,FALSE)</f>
        <v>#N/A</v>
      </c>
      <c r="E16" s="33" t="e">
        <f>VLOOKUP($C16,'Équipes 2e cycle'!$A$7:$D$108,3,FALSE)</f>
        <v>#N/A</v>
      </c>
      <c r="F16" s="33" t="e">
        <f>VLOOKUP($C16,'Équipes 1er cycle'!$A$7:$D$100,4,FALSE)</f>
        <v>#N/A</v>
      </c>
      <c r="G16" s="34">
        <f>LARGE('Pointage 2e cycle'!$M$9:$M$108,B16)</f>
        <v>0</v>
      </c>
      <c r="H16" s="28"/>
    </row>
    <row r="17" spans="1:8" s="9" customFormat="1" ht="22.5" customHeight="1" x14ac:dyDescent="0.25">
      <c r="A17" s="28"/>
      <c r="B17" s="32">
        <v>13</v>
      </c>
      <c r="C17" s="20">
        <f>VLOOKUP(G17,'Pointage 2e cycle'!$A$9:$M$108,2,FALSE)</f>
        <v>0</v>
      </c>
      <c r="D17" s="33" t="e">
        <f>VLOOKUP($C17,'Équipes 1er cycle'!$A$7:$D$100,2,FALSE)</f>
        <v>#N/A</v>
      </c>
      <c r="E17" s="33" t="e">
        <f>VLOOKUP($C17,'Équipes 2e cycle'!$A$7:$D$108,3,FALSE)</f>
        <v>#N/A</v>
      </c>
      <c r="F17" s="33" t="e">
        <f>VLOOKUP($C17,'Équipes 1er cycle'!$A$7:$D$100,4,FALSE)</f>
        <v>#N/A</v>
      </c>
      <c r="G17" s="34">
        <f>LARGE('Pointage 2e cycle'!$M$9:$M$108,B17)</f>
        <v>0</v>
      </c>
      <c r="H17" s="28"/>
    </row>
    <row r="18" spans="1:8" s="9" customFormat="1" ht="22.5" customHeight="1" x14ac:dyDescent="0.25">
      <c r="A18" s="28"/>
      <c r="B18" s="32">
        <v>14</v>
      </c>
      <c r="C18" s="20">
        <f>VLOOKUP(G18,'Pointage 2e cycle'!$A$9:$M$108,2,FALSE)</f>
        <v>0</v>
      </c>
      <c r="D18" s="33" t="e">
        <f>VLOOKUP($C18,'Équipes 1er cycle'!$A$7:$D$100,2,FALSE)</f>
        <v>#N/A</v>
      </c>
      <c r="E18" s="33" t="e">
        <f>VLOOKUP($C18,'Équipes 2e cycle'!$A$7:$D$108,3,FALSE)</f>
        <v>#N/A</v>
      </c>
      <c r="F18" s="33" t="e">
        <f>VLOOKUP($C18,'Équipes 1er cycle'!$A$7:$D$100,4,FALSE)</f>
        <v>#N/A</v>
      </c>
      <c r="G18" s="34">
        <f>LARGE('Pointage 2e cycle'!$M$9:$M$108,B18)</f>
        <v>0</v>
      </c>
      <c r="H18" s="28"/>
    </row>
    <row r="19" spans="1:8" s="9" customFormat="1" ht="22.5" customHeight="1" x14ac:dyDescent="0.25">
      <c r="A19" s="28"/>
      <c r="B19" s="32">
        <v>15</v>
      </c>
      <c r="C19" s="20">
        <f>VLOOKUP(G19,'Pointage 2e cycle'!$A$9:$M$108,2,FALSE)</f>
        <v>0</v>
      </c>
      <c r="D19" s="33" t="e">
        <f>VLOOKUP($C19,'Équipes 1er cycle'!$A$7:$D$100,2,FALSE)</f>
        <v>#N/A</v>
      </c>
      <c r="E19" s="33" t="e">
        <f>VLOOKUP($C19,'Équipes 2e cycle'!$A$7:$D$108,3,FALSE)</f>
        <v>#N/A</v>
      </c>
      <c r="F19" s="33" t="e">
        <f>VLOOKUP($C19,'Équipes 1er cycle'!$A$7:$D$100,4,FALSE)</f>
        <v>#N/A</v>
      </c>
      <c r="G19" s="34">
        <f>LARGE('Pointage 2e cycle'!$M$9:$M$108,B19)</f>
        <v>0</v>
      </c>
      <c r="H19" s="28"/>
    </row>
    <row r="20" spans="1:8" s="9" customFormat="1" ht="22.5" customHeight="1" x14ac:dyDescent="0.25">
      <c r="A20" s="28"/>
      <c r="B20" s="32">
        <v>16</v>
      </c>
      <c r="C20" s="20">
        <f>VLOOKUP(G20,'Pointage 2e cycle'!$A$9:$M$108,2,FALSE)</f>
        <v>0</v>
      </c>
      <c r="D20" s="33" t="e">
        <f>VLOOKUP($C20,'Équipes 1er cycle'!$A$7:$D$100,2,FALSE)</f>
        <v>#N/A</v>
      </c>
      <c r="E20" s="33" t="e">
        <f>VLOOKUP($C20,'Équipes 2e cycle'!$A$7:$D$108,3,FALSE)</f>
        <v>#N/A</v>
      </c>
      <c r="F20" s="33" t="e">
        <f>VLOOKUP($C20,'Équipes 1er cycle'!$A$7:$D$100,4,FALSE)</f>
        <v>#N/A</v>
      </c>
      <c r="G20" s="34">
        <f>LARGE('Pointage 2e cycle'!$M$9:$M$108,B20)</f>
        <v>0</v>
      </c>
      <c r="H20" s="28"/>
    </row>
    <row r="21" spans="1:8" s="9" customFormat="1" ht="22.5" customHeight="1" x14ac:dyDescent="0.25">
      <c r="A21" s="28"/>
      <c r="B21" s="32">
        <v>17</v>
      </c>
      <c r="C21" s="20">
        <f>VLOOKUP(G21,'Pointage 2e cycle'!$A$9:$M$108,2,FALSE)</f>
        <v>0</v>
      </c>
      <c r="D21" s="33" t="e">
        <f>VLOOKUP($C21,'Équipes 1er cycle'!$A$7:$D$100,2,FALSE)</f>
        <v>#N/A</v>
      </c>
      <c r="E21" s="33" t="e">
        <f>VLOOKUP($C21,'Équipes 2e cycle'!$A$7:$D$108,3,FALSE)</f>
        <v>#N/A</v>
      </c>
      <c r="F21" s="33" t="e">
        <f>VLOOKUP($C21,'Équipes 1er cycle'!$A$7:$D$100,4,FALSE)</f>
        <v>#N/A</v>
      </c>
      <c r="G21" s="34">
        <f>LARGE('Pointage 2e cycle'!$M$9:$M$108,B21)</f>
        <v>0</v>
      </c>
      <c r="H21" s="28"/>
    </row>
    <row r="22" spans="1:8" s="9" customFormat="1" ht="22.5" customHeight="1" x14ac:dyDescent="0.25">
      <c r="A22" s="28"/>
      <c r="B22" s="32">
        <v>18</v>
      </c>
      <c r="C22" s="20">
        <f>VLOOKUP(G22,'Pointage 2e cycle'!$A$9:$M$108,2,FALSE)</f>
        <v>0</v>
      </c>
      <c r="D22" s="33" t="e">
        <f>VLOOKUP($C22,'Équipes 1er cycle'!$A$7:$D$100,2,FALSE)</f>
        <v>#N/A</v>
      </c>
      <c r="E22" s="33" t="e">
        <f>VLOOKUP($C22,'Équipes 2e cycle'!$A$7:$D$108,3,FALSE)</f>
        <v>#N/A</v>
      </c>
      <c r="F22" s="33" t="e">
        <f>VLOOKUP($C22,'Équipes 1er cycle'!$A$7:$D$100,4,FALSE)</f>
        <v>#N/A</v>
      </c>
      <c r="G22" s="34">
        <f>LARGE('Pointage 2e cycle'!$M$9:$M$108,B22)</f>
        <v>0</v>
      </c>
      <c r="H22" s="28"/>
    </row>
    <row r="23" spans="1:8" s="9" customFormat="1" ht="22.5" customHeight="1" x14ac:dyDescent="0.25">
      <c r="A23" s="28"/>
      <c r="B23" s="32">
        <v>19</v>
      </c>
      <c r="C23" s="20">
        <f>VLOOKUP(G23,'Pointage 2e cycle'!$A$9:$M$108,2,FALSE)</f>
        <v>0</v>
      </c>
      <c r="D23" s="33" t="e">
        <f>VLOOKUP($C23,'Équipes 1er cycle'!$A$7:$D$100,2,FALSE)</f>
        <v>#N/A</v>
      </c>
      <c r="E23" s="33" t="e">
        <f>VLOOKUP($C23,'Équipes 2e cycle'!$A$7:$D$108,3,FALSE)</f>
        <v>#N/A</v>
      </c>
      <c r="F23" s="33" t="e">
        <f>VLOOKUP($C23,'Équipes 1er cycle'!$A$7:$D$100,4,FALSE)</f>
        <v>#N/A</v>
      </c>
      <c r="G23" s="34">
        <f>LARGE('Pointage 2e cycle'!$M$9:$M$108,B23)</f>
        <v>0</v>
      </c>
      <c r="H23" s="28"/>
    </row>
    <row r="24" spans="1:8" s="9" customFormat="1" ht="22.5" customHeight="1" x14ac:dyDescent="0.25">
      <c r="A24" s="28"/>
      <c r="B24" s="32">
        <v>20</v>
      </c>
      <c r="C24" s="20">
        <f>VLOOKUP(G24,'Pointage 2e cycle'!$A$9:$M$108,2,FALSE)</f>
        <v>0</v>
      </c>
      <c r="D24" s="33" t="e">
        <f>VLOOKUP($C24,'Équipes 1er cycle'!$A$7:$D$100,2,FALSE)</f>
        <v>#N/A</v>
      </c>
      <c r="E24" s="33" t="e">
        <f>VLOOKUP($C24,'Équipes 2e cycle'!$A$7:$D$108,3,FALSE)</f>
        <v>#N/A</v>
      </c>
      <c r="F24" s="33" t="e">
        <f>VLOOKUP($C24,'Équipes 1er cycle'!$A$7:$D$100,4,FALSE)</f>
        <v>#N/A</v>
      </c>
      <c r="G24" s="34">
        <f>LARGE('Pointage 2e cycle'!$M$9:$M$108,B24)</f>
        <v>0</v>
      </c>
      <c r="H24" s="28"/>
    </row>
    <row r="25" spans="1:8" s="9" customFormat="1" ht="22.5" customHeight="1" x14ac:dyDescent="0.25">
      <c r="A25" s="28"/>
      <c r="B25" s="32">
        <v>21</v>
      </c>
      <c r="C25" s="20">
        <f>VLOOKUP(G25,'Pointage 2e cycle'!$A$9:$M$108,2,FALSE)</f>
        <v>0</v>
      </c>
      <c r="D25" s="33" t="e">
        <f>VLOOKUP($C25,'Équipes 1er cycle'!$A$7:$D$100,2,FALSE)</f>
        <v>#N/A</v>
      </c>
      <c r="E25" s="33" t="e">
        <f>VLOOKUP($C25,'Équipes 2e cycle'!$A$7:$D$108,3,FALSE)</f>
        <v>#N/A</v>
      </c>
      <c r="F25" s="33" t="e">
        <f>VLOOKUP($C25,'Équipes 1er cycle'!$A$7:$D$100,4,FALSE)</f>
        <v>#N/A</v>
      </c>
      <c r="G25" s="34">
        <f>LARGE('Pointage 2e cycle'!$M$9:$M$108,B25)</f>
        <v>0</v>
      </c>
      <c r="H25" s="28"/>
    </row>
    <row r="26" spans="1:8" s="9" customFormat="1" ht="22.5" customHeight="1" x14ac:dyDescent="0.25">
      <c r="A26" s="28"/>
      <c r="B26" s="32">
        <v>22</v>
      </c>
      <c r="C26" s="20">
        <f>VLOOKUP(G26,'Pointage 2e cycle'!$A$9:$M$108,2,FALSE)</f>
        <v>0</v>
      </c>
      <c r="D26" s="33" t="e">
        <f>VLOOKUP($C26,'Équipes 1er cycle'!$A$7:$D$100,2,FALSE)</f>
        <v>#N/A</v>
      </c>
      <c r="E26" s="33" t="e">
        <f>VLOOKUP($C26,'Équipes 2e cycle'!$A$7:$D$108,3,FALSE)</f>
        <v>#N/A</v>
      </c>
      <c r="F26" s="33" t="e">
        <f>VLOOKUP($C26,'Équipes 1er cycle'!$A$7:$D$100,4,FALSE)</f>
        <v>#N/A</v>
      </c>
      <c r="G26" s="34">
        <f>LARGE('Pointage 2e cycle'!$M$9:$M$108,B26)</f>
        <v>0</v>
      </c>
      <c r="H26" s="28"/>
    </row>
    <row r="27" spans="1:8" s="9" customFormat="1" ht="22.5" customHeight="1" x14ac:dyDescent="0.25">
      <c r="A27" s="28"/>
      <c r="B27" s="32">
        <v>23</v>
      </c>
      <c r="C27" s="20">
        <f>VLOOKUP(G27,'Pointage 2e cycle'!$A$9:$M$108,2,FALSE)</f>
        <v>0</v>
      </c>
      <c r="D27" s="33" t="e">
        <f>VLOOKUP($C27,'Équipes 1er cycle'!$A$7:$D$100,2,FALSE)</f>
        <v>#N/A</v>
      </c>
      <c r="E27" s="33" t="e">
        <f>VLOOKUP($C27,'Équipes 2e cycle'!$A$7:$D$108,3,FALSE)</f>
        <v>#N/A</v>
      </c>
      <c r="F27" s="33" t="e">
        <f>VLOOKUP($C27,'Équipes 1er cycle'!$A$7:$D$100,4,FALSE)</f>
        <v>#N/A</v>
      </c>
      <c r="G27" s="34">
        <f>LARGE('Pointage 2e cycle'!$M$9:$M$108,B27)</f>
        <v>0</v>
      </c>
      <c r="H27" s="28"/>
    </row>
    <row r="28" spans="1:8" s="9" customFormat="1" ht="22.5" customHeight="1" x14ac:dyDescent="0.25">
      <c r="A28" s="28"/>
      <c r="B28" s="32">
        <v>24</v>
      </c>
      <c r="C28" s="20">
        <f>VLOOKUP(G28,'Pointage 2e cycle'!$A$9:$M$108,2,FALSE)</f>
        <v>0</v>
      </c>
      <c r="D28" s="33" t="e">
        <f>VLOOKUP($C28,'Équipes 1er cycle'!$A$7:$D$100,2,FALSE)</f>
        <v>#N/A</v>
      </c>
      <c r="E28" s="33" t="e">
        <f>VLOOKUP($C28,'Équipes 2e cycle'!$A$7:$D$108,3,FALSE)</f>
        <v>#N/A</v>
      </c>
      <c r="F28" s="33" t="e">
        <f>VLOOKUP($C28,'Équipes 1er cycle'!$A$7:$D$100,4,FALSE)</f>
        <v>#N/A</v>
      </c>
      <c r="G28" s="34">
        <f>LARGE('Pointage 2e cycle'!$M$9:$M$108,B28)</f>
        <v>0</v>
      </c>
      <c r="H28" s="28"/>
    </row>
    <row r="29" spans="1:8" s="9" customFormat="1" ht="22.5" customHeight="1" x14ac:dyDescent="0.25">
      <c r="A29" s="28"/>
      <c r="B29" s="32">
        <v>25</v>
      </c>
      <c r="C29" s="20">
        <f>VLOOKUP(G29,'Pointage 2e cycle'!$A$9:$M$108,2,FALSE)</f>
        <v>0</v>
      </c>
      <c r="D29" s="33" t="e">
        <f>VLOOKUP($C29,'Équipes 1er cycle'!$A$7:$D$100,2,FALSE)</f>
        <v>#N/A</v>
      </c>
      <c r="E29" s="33" t="e">
        <f>VLOOKUP($C29,'Équipes 2e cycle'!$A$7:$D$108,3,FALSE)</f>
        <v>#N/A</v>
      </c>
      <c r="F29" s="33" t="e">
        <f>VLOOKUP($C29,'Équipes 1er cycle'!$A$7:$D$100,4,FALSE)</f>
        <v>#N/A</v>
      </c>
      <c r="G29" s="34">
        <f>LARGE('Pointage 2e cycle'!$M$9:$M$108,B29)</f>
        <v>0</v>
      </c>
      <c r="H29" s="28"/>
    </row>
    <row r="30" spans="1:8" s="9" customFormat="1" ht="22.5" customHeight="1" x14ac:dyDescent="0.25">
      <c r="A30" s="28"/>
      <c r="B30" s="32">
        <v>26</v>
      </c>
      <c r="C30" s="20">
        <f>VLOOKUP(G30,'Pointage 2e cycle'!$A$9:$M$108,2,FALSE)</f>
        <v>0</v>
      </c>
      <c r="D30" s="33" t="e">
        <f>VLOOKUP($C30,'Équipes 1er cycle'!$A$7:$D$100,2,FALSE)</f>
        <v>#N/A</v>
      </c>
      <c r="E30" s="33" t="e">
        <f>VLOOKUP($C30,'Équipes 2e cycle'!$A$7:$D$108,3,FALSE)</f>
        <v>#N/A</v>
      </c>
      <c r="F30" s="33" t="e">
        <f>VLOOKUP($C30,'Équipes 1er cycle'!$A$7:$D$100,4,FALSE)</f>
        <v>#N/A</v>
      </c>
      <c r="G30" s="34">
        <f>LARGE('Pointage 2e cycle'!$M$9:$M$108,B30)</f>
        <v>0</v>
      </c>
      <c r="H30" s="28"/>
    </row>
    <row r="31" spans="1:8" s="9" customFormat="1" ht="22.5" customHeight="1" x14ac:dyDescent="0.25">
      <c r="A31" s="28"/>
      <c r="B31" s="32">
        <v>27</v>
      </c>
      <c r="C31" s="20">
        <f>VLOOKUP(G31,'Pointage 2e cycle'!$A$9:$M$108,2,FALSE)</f>
        <v>0</v>
      </c>
      <c r="D31" s="33" t="e">
        <f>VLOOKUP($C31,'Équipes 1er cycle'!$A$7:$D$100,2,FALSE)</f>
        <v>#N/A</v>
      </c>
      <c r="E31" s="33" t="e">
        <f>VLOOKUP($C31,'Équipes 2e cycle'!$A$7:$D$108,3,FALSE)</f>
        <v>#N/A</v>
      </c>
      <c r="F31" s="33" t="e">
        <f>VLOOKUP($C31,'Équipes 1er cycle'!$A$7:$D$100,4,FALSE)</f>
        <v>#N/A</v>
      </c>
      <c r="G31" s="34">
        <f>LARGE('Pointage 2e cycle'!$M$9:$M$108,B31)</f>
        <v>0</v>
      </c>
      <c r="H31" s="28"/>
    </row>
    <row r="32" spans="1:8" s="9" customFormat="1" ht="22.5" customHeight="1" x14ac:dyDescent="0.25">
      <c r="A32" s="28"/>
      <c r="B32" s="32">
        <v>28</v>
      </c>
      <c r="C32" s="20">
        <f>VLOOKUP(G32,'Pointage 2e cycle'!$A$9:$M$108,2,FALSE)</f>
        <v>0</v>
      </c>
      <c r="D32" s="33" t="e">
        <f>VLOOKUP($C32,'Équipes 1er cycle'!$A$7:$D$100,2,FALSE)</f>
        <v>#N/A</v>
      </c>
      <c r="E32" s="33" t="e">
        <f>VLOOKUP($C32,'Équipes 2e cycle'!$A$7:$D$108,3,FALSE)</f>
        <v>#N/A</v>
      </c>
      <c r="F32" s="33" t="e">
        <f>VLOOKUP($C32,'Équipes 1er cycle'!$A$7:$D$100,4,FALSE)</f>
        <v>#N/A</v>
      </c>
      <c r="G32" s="34">
        <f>LARGE('Pointage 2e cycle'!$M$9:$M$108,B32)</f>
        <v>0</v>
      </c>
      <c r="H32" s="28"/>
    </row>
    <row r="33" spans="1:8" s="9" customFormat="1" ht="22.5" customHeight="1" x14ac:dyDescent="0.25">
      <c r="A33" s="28"/>
      <c r="B33" s="32">
        <v>29</v>
      </c>
      <c r="C33" s="20">
        <f>VLOOKUP(G33,'Pointage 2e cycle'!$A$9:$M$108,2,FALSE)</f>
        <v>0</v>
      </c>
      <c r="D33" s="33" t="e">
        <f>VLOOKUP($C33,'Équipes 1er cycle'!$A$7:$D$100,2,FALSE)</f>
        <v>#N/A</v>
      </c>
      <c r="E33" s="33" t="e">
        <f>VLOOKUP($C33,'Équipes 2e cycle'!$A$7:$D$108,3,FALSE)</f>
        <v>#N/A</v>
      </c>
      <c r="F33" s="33" t="e">
        <f>VLOOKUP($C33,'Équipes 1er cycle'!$A$7:$D$100,4,FALSE)</f>
        <v>#N/A</v>
      </c>
      <c r="G33" s="34">
        <f>LARGE('Pointage 2e cycle'!$M$9:$M$108,B33)</f>
        <v>0</v>
      </c>
      <c r="H33" s="28"/>
    </row>
    <row r="34" spans="1:8" s="9" customFormat="1" ht="22.5" customHeight="1" x14ac:dyDescent="0.25">
      <c r="A34" s="28"/>
      <c r="B34" s="32">
        <v>30</v>
      </c>
      <c r="C34" s="20">
        <f>VLOOKUP(G34,'Pointage 2e cycle'!$A$9:$M$108,2,FALSE)</f>
        <v>0</v>
      </c>
      <c r="D34" s="33" t="e">
        <f>VLOOKUP($C34,'Équipes 1er cycle'!$A$7:$D$100,2,FALSE)</f>
        <v>#N/A</v>
      </c>
      <c r="E34" s="33" t="e">
        <f>VLOOKUP($C34,'Équipes 2e cycle'!$A$7:$D$108,3,FALSE)</f>
        <v>#N/A</v>
      </c>
      <c r="F34" s="33" t="e">
        <f>VLOOKUP($C34,'Équipes 1er cycle'!$A$7:$D$100,4,FALSE)</f>
        <v>#N/A</v>
      </c>
      <c r="G34" s="34">
        <f>LARGE('Pointage 2e cycle'!$M$9:$M$108,B34)</f>
        <v>0</v>
      </c>
      <c r="H34" s="28"/>
    </row>
    <row r="35" spans="1:8" s="36" customFormat="1" ht="22.5" customHeight="1" x14ac:dyDescent="0.25">
      <c r="A35" s="35"/>
      <c r="B35" s="32">
        <v>31</v>
      </c>
      <c r="C35" s="20">
        <f>VLOOKUP(G35,'Pointage 2e cycle'!$A$9:$M$108,2,FALSE)</f>
        <v>0</v>
      </c>
      <c r="D35" s="33" t="e">
        <f>VLOOKUP($C35,'Équipes 1er cycle'!$A$7:$D$100,2,FALSE)</f>
        <v>#N/A</v>
      </c>
      <c r="E35" s="33" t="e">
        <f>VLOOKUP($C35,'Équipes 2e cycle'!$A$7:$D$108,3,FALSE)</f>
        <v>#N/A</v>
      </c>
      <c r="F35" s="33" t="e">
        <f>VLOOKUP($C35,'Équipes 1er cycle'!$A$7:$D$100,4,FALSE)</f>
        <v>#N/A</v>
      </c>
      <c r="G35" s="34">
        <f>LARGE('Pointage 2e cycle'!$M$9:$M$108,B35)</f>
        <v>0</v>
      </c>
      <c r="H35" s="35"/>
    </row>
    <row r="36" spans="1:8" s="36" customFormat="1" ht="22.5" customHeight="1" x14ac:dyDescent="0.25">
      <c r="A36" s="35"/>
      <c r="B36" s="32">
        <v>32</v>
      </c>
      <c r="C36" s="20">
        <f>VLOOKUP(G36,'Pointage 2e cycle'!$A$9:$M$108,2,FALSE)</f>
        <v>0</v>
      </c>
      <c r="D36" s="33" t="e">
        <f>VLOOKUP($C36,'Équipes 1er cycle'!$A$7:$D$100,2,FALSE)</f>
        <v>#N/A</v>
      </c>
      <c r="E36" s="33" t="e">
        <f>VLOOKUP($C36,'Équipes 2e cycle'!$A$7:$D$108,3,FALSE)</f>
        <v>#N/A</v>
      </c>
      <c r="F36" s="33" t="e">
        <f>VLOOKUP($C36,'Équipes 1er cycle'!$A$7:$D$100,4,FALSE)</f>
        <v>#N/A</v>
      </c>
      <c r="G36" s="34">
        <f>LARGE('Pointage 2e cycle'!$M$9:$M$108,B36)</f>
        <v>0</v>
      </c>
      <c r="H36" s="35"/>
    </row>
    <row r="37" spans="1:8" s="9" customFormat="1" ht="22.5" customHeight="1" x14ac:dyDescent="0.25">
      <c r="B37" s="32">
        <v>33</v>
      </c>
      <c r="C37" s="20">
        <f>VLOOKUP(G37,'Pointage 2e cycle'!$A$9:$M$108,2,FALSE)</f>
        <v>0</v>
      </c>
      <c r="D37" s="33" t="e">
        <f>VLOOKUP($C37,'Équipes 1er cycle'!$A$7:$D$100,2,FALSE)</f>
        <v>#N/A</v>
      </c>
      <c r="E37" s="33" t="e">
        <f>VLOOKUP($C37,'Équipes 2e cycle'!$A$7:$D$108,3,FALSE)</f>
        <v>#N/A</v>
      </c>
      <c r="F37" s="33" t="e">
        <f>VLOOKUP($C37,'Équipes 1er cycle'!$A$7:$D$100,4,FALSE)</f>
        <v>#N/A</v>
      </c>
      <c r="G37" s="34">
        <f>LARGE('Pointage 2e cycle'!$M$9:$M$108,B37)</f>
        <v>0</v>
      </c>
      <c r="H37" s="28"/>
    </row>
    <row r="38" spans="1:8" s="9" customFormat="1" ht="22.5" customHeight="1" x14ac:dyDescent="0.25">
      <c r="A38" s="35"/>
      <c r="B38" s="32">
        <v>34</v>
      </c>
      <c r="C38" s="20">
        <f>VLOOKUP(G38,'Pointage 2e cycle'!$A$9:$M$108,2,FALSE)</f>
        <v>0</v>
      </c>
      <c r="D38" s="33" t="e">
        <f>VLOOKUP($C38,'Équipes 1er cycle'!$A$7:$D$100,2,FALSE)</f>
        <v>#N/A</v>
      </c>
      <c r="E38" s="33" t="e">
        <f>VLOOKUP($C38,'Équipes 2e cycle'!$A$7:$D$108,3,FALSE)</f>
        <v>#N/A</v>
      </c>
      <c r="F38" s="33" t="e">
        <f>VLOOKUP($C38,'Équipes 1er cycle'!$A$7:$D$100,4,FALSE)</f>
        <v>#N/A</v>
      </c>
      <c r="G38" s="34">
        <f>LARGE('Pointage 2e cycle'!$M$9:$M$108,B38)</f>
        <v>0</v>
      </c>
      <c r="H38" s="28"/>
    </row>
    <row r="39" spans="1:8" s="9" customFormat="1" ht="22.5" customHeight="1" x14ac:dyDescent="0.25">
      <c r="A39" s="35"/>
      <c r="B39" s="32">
        <v>35</v>
      </c>
      <c r="C39" s="20">
        <f>VLOOKUP(G39,'Pointage 2e cycle'!$A$9:$M$108,2,FALSE)</f>
        <v>0</v>
      </c>
      <c r="D39" s="33" t="e">
        <f>VLOOKUP($C39,'Équipes 1er cycle'!$A$7:$D$100,2,FALSE)</f>
        <v>#N/A</v>
      </c>
      <c r="E39" s="33" t="e">
        <f>VLOOKUP($C39,'Équipes 2e cycle'!$A$7:$D$108,3,FALSE)</f>
        <v>#N/A</v>
      </c>
      <c r="F39" s="33" t="e">
        <f>VLOOKUP($C39,'Équipes 1er cycle'!$A$7:$D$100,4,FALSE)</f>
        <v>#N/A</v>
      </c>
      <c r="G39" s="34">
        <f>LARGE('Pointage 2e cycle'!$M$9:$M$108,B39)</f>
        <v>0</v>
      </c>
      <c r="H39" s="35"/>
    </row>
    <row r="40" spans="1:8" s="9" customFormat="1" ht="22.5" customHeight="1" x14ac:dyDescent="0.25">
      <c r="B40" s="32">
        <v>36</v>
      </c>
      <c r="C40" s="20">
        <f>VLOOKUP(G40,'Pointage 2e cycle'!$A$9:$M$108,2,FALSE)</f>
        <v>0</v>
      </c>
      <c r="D40" s="33" t="e">
        <f>VLOOKUP($C40,'Équipes 1er cycle'!$A$7:$D$100,2,FALSE)</f>
        <v>#N/A</v>
      </c>
      <c r="E40" s="33" t="e">
        <f>VLOOKUP($C40,'Équipes 2e cycle'!$A$7:$D$108,3,FALSE)</f>
        <v>#N/A</v>
      </c>
      <c r="F40" s="33" t="e">
        <f>VLOOKUP($C40,'Équipes 1er cycle'!$A$7:$D$100,4,FALSE)</f>
        <v>#N/A</v>
      </c>
      <c r="G40" s="34">
        <f>LARGE('Pointage 2e cycle'!$M$9:$M$108,B40)</f>
        <v>0</v>
      </c>
      <c r="H40" s="35"/>
    </row>
    <row r="41" spans="1:8" s="9" customFormat="1" ht="22.5" customHeight="1" x14ac:dyDescent="0.25">
      <c r="A41" s="35"/>
      <c r="B41" s="32">
        <v>37</v>
      </c>
      <c r="C41" s="20">
        <f>VLOOKUP(G41,'Pointage 2e cycle'!$A$9:$M$108,2,FALSE)</f>
        <v>0</v>
      </c>
      <c r="D41" s="33" t="e">
        <f>VLOOKUP($C41,'Équipes 1er cycle'!$A$7:$D$100,2,FALSE)</f>
        <v>#N/A</v>
      </c>
      <c r="E41" s="33" t="e">
        <f>VLOOKUP($C41,'Équipes 2e cycle'!$A$7:$D$108,3,FALSE)</f>
        <v>#N/A</v>
      </c>
      <c r="F41" s="33" t="e">
        <f>VLOOKUP($C41,'Équipes 1er cycle'!$A$7:$D$100,4,FALSE)</f>
        <v>#N/A</v>
      </c>
      <c r="G41" s="34">
        <f>LARGE('Pointage 2e cycle'!$M$9:$M$108,B41)</f>
        <v>0</v>
      </c>
      <c r="H41" s="28"/>
    </row>
    <row r="42" spans="1:8" s="9" customFormat="1" ht="22.5" customHeight="1" x14ac:dyDescent="0.25">
      <c r="A42" s="35"/>
      <c r="B42" s="32">
        <v>38</v>
      </c>
      <c r="C42" s="20">
        <f>VLOOKUP(G42,'Pointage 2e cycle'!$A$9:$M$108,2,FALSE)</f>
        <v>0</v>
      </c>
      <c r="D42" s="33" t="e">
        <f>VLOOKUP($C42,'Équipes 1er cycle'!$A$7:$D$100,2,FALSE)</f>
        <v>#N/A</v>
      </c>
      <c r="E42" s="33" t="e">
        <f>VLOOKUP($C42,'Équipes 2e cycle'!$A$7:$D$108,3,FALSE)</f>
        <v>#N/A</v>
      </c>
      <c r="F42" s="33" t="e">
        <f>VLOOKUP($C42,'Équipes 1er cycle'!$A$7:$D$100,4,FALSE)</f>
        <v>#N/A</v>
      </c>
      <c r="G42" s="34">
        <f>LARGE('Pointage 2e cycle'!$M$9:$M$108,B42)</f>
        <v>0</v>
      </c>
      <c r="H42" s="28"/>
    </row>
    <row r="43" spans="1:8" s="9" customFormat="1" ht="22.5" customHeight="1" x14ac:dyDescent="0.25">
      <c r="B43" s="32">
        <v>39</v>
      </c>
      <c r="C43" s="20">
        <f>VLOOKUP(G43,'Pointage 2e cycle'!$A$9:$M$108,2,FALSE)</f>
        <v>0</v>
      </c>
      <c r="D43" s="33" t="e">
        <f>VLOOKUP($C43,'Équipes 1er cycle'!$A$7:$D$100,2,FALSE)</f>
        <v>#N/A</v>
      </c>
      <c r="E43" s="33" t="e">
        <f>VLOOKUP($C43,'Équipes 2e cycle'!$A$7:$D$108,3,FALSE)</f>
        <v>#N/A</v>
      </c>
      <c r="F43" s="33" t="e">
        <f>VLOOKUP($C43,'Équipes 1er cycle'!$A$7:$D$100,4,FALSE)</f>
        <v>#N/A</v>
      </c>
      <c r="G43" s="34">
        <f>LARGE('Pointage 2e cycle'!$M$9:$M$108,B43)</f>
        <v>0</v>
      </c>
      <c r="H43" s="35"/>
    </row>
    <row r="44" spans="1:8" s="9" customFormat="1" ht="22.5" customHeight="1" x14ac:dyDescent="0.25">
      <c r="A44" s="35"/>
      <c r="B44" s="32">
        <v>40</v>
      </c>
      <c r="C44" s="20">
        <f>VLOOKUP(G44,'Pointage 2e cycle'!$A$9:$M$108,2,FALSE)</f>
        <v>0</v>
      </c>
      <c r="D44" s="33" t="e">
        <f>VLOOKUP($C44,'Équipes 1er cycle'!$A$7:$D$100,2,FALSE)</f>
        <v>#N/A</v>
      </c>
      <c r="E44" s="33" t="e">
        <f>VLOOKUP($C44,'Équipes 2e cycle'!$A$7:$D$108,3,FALSE)</f>
        <v>#N/A</v>
      </c>
      <c r="F44" s="33" t="e">
        <f>VLOOKUP($C44,'Équipes 1er cycle'!$A$7:$D$100,4,FALSE)</f>
        <v>#N/A</v>
      </c>
      <c r="G44" s="34">
        <f>LARGE('Pointage 2e cycle'!$M$9:$M$108,B44)</f>
        <v>0</v>
      </c>
      <c r="H44" s="35"/>
    </row>
    <row r="45" spans="1:8" s="9" customFormat="1" ht="22.5" customHeight="1" x14ac:dyDescent="0.25">
      <c r="A45" s="35"/>
      <c r="B45" s="32">
        <v>41</v>
      </c>
      <c r="C45" s="20">
        <f>VLOOKUP(G45,'Pointage 2e cycle'!$A$9:$M$108,2,FALSE)</f>
        <v>0</v>
      </c>
      <c r="D45" s="33" t="e">
        <f>VLOOKUP($C45,'Équipes 1er cycle'!$A$7:$D$100,2,FALSE)</f>
        <v>#N/A</v>
      </c>
      <c r="E45" s="33" t="e">
        <f>VLOOKUP($C45,'Équipes 2e cycle'!$A$7:$D$108,3,FALSE)</f>
        <v>#N/A</v>
      </c>
      <c r="F45" s="33" t="e">
        <f>VLOOKUP($C45,'Équipes 1er cycle'!$A$7:$D$100,4,FALSE)</f>
        <v>#N/A</v>
      </c>
      <c r="G45" s="34">
        <f>LARGE('Pointage 2e cycle'!$M$9:$M$108,B45)</f>
        <v>0</v>
      </c>
      <c r="H45" s="28"/>
    </row>
    <row r="46" spans="1:8" s="9" customFormat="1" ht="22.5" customHeight="1" x14ac:dyDescent="0.25">
      <c r="B46" s="32">
        <v>42</v>
      </c>
      <c r="C46" s="20">
        <f>VLOOKUP(G46,'Pointage 2e cycle'!$A$9:$M$108,2,FALSE)</f>
        <v>0</v>
      </c>
      <c r="D46" s="33" t="e">
        <f>VLOOKUP($C46,'Équipes 1er cycle'!$A$7:$D$100,2,FALSE)</f>
        <v>#N/A</v>
      </c>
      <c r="E46" s="33" t="e">
        <f>VLOOKUP($C46,'Équipes 2e cycle'!$A$7:$D$108,3,FALSE)</f>
        <v>#N/A</v>
      </c>
      <c r="F46" s="33" t="e">
        <f>VLOOKUP($C46,'Équipes 1er cycle'!$A$7:$D$100,4,FALSE)</f>
        <v>#N/A</v>
      </c>
      <c r="G46" s="34">
        <f>LARGE('Pointage 2e cycle'!$M$9:$M$108,B46)</f>
        <v>0</v>
      </c>
      <c r="H46" s="28"/>
    </row>
    <row r="47" spans="1:8" s="9" customFormat="1" ht="22.5" customHeight="1" x14ac:dyDescent="0.25">
      <c r="A47" s="35"/>
      <c r="B47" s="32">
        <v>43</v>
      </c>
      <c r="C47" s="20">
        <f>VLOOKUP(G47,'Pointage 2e cycle'!$A$9:$M$108,2,FALSE)</f>
        <v>0</v>
      </c>
      <c r="D47" s="33" t="e">
        <f>VLOOKUP($C47,'Équipes 1er cycle'!$A$7:$D$100,2,FALSE)</f>
        <v>#N/A</v>
      </c>
      <c r="E47" s="33" t="e">
        <f>VLOOKUP($C47,'Équipes 2e cycle'!$A$7:$D$108,3,FALSE)</f>
        <v>#N/A</v>
      </c>
      <c r="F47" s="33" t="e">
        <f>VLOOKUP($C47,'Équipes 1er cycle'!$A$7:$D$100,4,FALSE)</f>
        <v>#N/A</v>
      </c>
      <c r="G47" s="34">
        <f>LARGE('Pointage 2e cycle'!$M$9:$M$108,B47)</f>
        <v>0</v>
      </c>
      <c r="H47" s="35"/>
    </row>
    <row r="48" spans="1:8" s="9" customFormat="1" ht="22.5" customHeight="1" x14ac:dyDescent="0.25">
      <c r="A48" s="35"/>
      <c r="B48" s="32">
        <v>44</v>
      </c>
      <c r="C48" s="20">
        <f>VLOOKUP(G48,'Pointage 2e cycle'!$A$9:$M$108,2,FALSE)</f>
        <v>0</v>
      </c>
      <c r="D48" s="33" t="e">
        <f>VLOOKUP($C48,'Équipes 1er cycle'!$A$7:$D$100,2,FALSE)</f>
        <v>#N/A</v>
      </c>
      <c r="E48" s="33" t="e">
        <f>VLOOKUP($C48,'Équipes 2e cycle'!$A$7:$D$108,3,FALSE)</f>
        <v>#N/A</v>
      </c>
      <c r="F48" s="33" t="e">
        <f>VLOOKUP($C48,'Équipes 1er cycle'!$A$7:$D$100,4,FALSE)</f>
        <v>#N/A</v>
      </c>
      <c r="G48" s="34">
        <f>LARGE('Pointage 2e cycle'!$M$9:$M$108,B48)</f>
        <v>0</v>
      </c>
      <c r="H48" s="35"/>
    </row>
    <row r="49" spans="1:8" s="9" customFormat="1" ht="22.5" customHeight="1" x14ac:dyDescent="0.25">
      <c r="B49" s="32">
        <v>45</v>
      </c>
      <c r="C49" s="20">
        <f>VLOOKUP(G49,'Pointage 2e cycle'!$A$9:$M$108,2,FALSE)</f>
        <v>0</v>
      </c>
      <c r="D49" s="33" t="e">
        <f>VLOOKUP($C49,'Équipes 1er cycle'!$A$7:$D$100,2,FALSE)</f>
        <v>#N/A</v>
      </c>
      <c r="E49" s="33" t="e">
        <f>VLOOKUP($C49,'Équipes 2e cycle'!$A$7:$D$108,3,FALSE)</f>
        <v>#N/A</v>
      </c>
      <c r="F49" s="33" t="e">
        <f>VLOOKUP($C49,'Équipes 1er cycle'!$A$7:$D$100,4,FALSE)</f>
        <v>#N/A</v>
      </c>
      <c r="G49" s="34">
        <f>LARGE('Pointage 2e cycle'!$M$9:$M$108,B49)</f>
        <v>0</v>
      </c>
      <c r="H49" s="28"/>
    </row>
    <row r="50" spans="1:8" s="9" customFormat="1" ht="22.5" customHeight="1" x14ac:dyDescent="0.25">
      <c r="A50" s="35"/>
      <c r="B50" s="32">
        <v>46</v>
      </c>
      <c r="C50" s="20">
        <f>VLOOKUP(G50,'Pointage 2e cycle'!$A$9:$M$108,2,FALSE)</f>
        <v>0</v>
      </c>
      <c r="D50" s="33" t="e">
        <f>VLOOKUP($C50,'Équipes 1er cycle'!$A$7:$D$100,2,FALSE)</f>
        <v>#N/A</v>
      </c>
      <c r="E50" s="33" t="e">
        <f>VLOOKUP($C50,'Équipes 2e cycle'!$A$7:$D$108,3,FALSE)</f>
        <v>#N/A</v>
      </c>
      <c r="F50" s="33" t="e">
        <f>VLOOKUP($C50,'Équipes 1er cycle'!$A$7:$D$100,4,FALSE)</f>
        <v>#N/A</v>
      </c>
      <c r="G50" s="34">
        <f>LARGE('Pointage 2e cycle'!$M$9:$M$108,B50)</f>
        <v>0</v>
      </c>
      <c r="H50" s="28"/>
    </row>
    <row r="51" spans="1:8" s="9" customFormat="1" ht="22.5" customHeight="1" x14ac:dyDescent="0.25">
      <c r="A51" s="35"/>
      <c r="B51" s="32">
        <v>47</v>
      </c>
      <c r="C51" s="20">
        <f>VLOOKUP(G51,'Pointage 2e cycle'!$A$9:$M$108,2,FALSE)</f>
        <v>0</v>
      </c>
      <c r="D51" s="33" t="e">
        <f>VLOOKUP($C51,'Équipes 1er cycle'!$A$7:$D$100,2,FALSE)</f>
        <v>#N/A</v>
      </c>
      <c r="E51" s="33" t="e">
        <f>VLOOKUP($C51,'Équipes 2e cycle'!$A$7:$D$108,3,FALSE)</f>
        <v>#N/A</v>
      </c>
      <c r="F51" s="33" t="e">
        <f>VLOOKUP($C51,'Équipes 1er cycle'!$A$7:$D$100,4,FALSE)</f>
        <v>#N/A</v>
      </c>
      <c r="G51" s="34">
        <f>LARGE('Pointage 2e cycle'!$M$9:$M$108,B51)</f>
        <v>0</v>
      </c>
      <c r="H51" s="35"/>
    </row>
    <row r="52" spans="1:8" s="9" customFormat="1" ht="22.5" customHeight="1" x14ac:dyDescent="0.25">
      <c r="B52" s="32">
        <v>48</v>
      </c>
      <c r="C52" s="20">
        <f>VLOOKUP(G52,'Pointage 2e cycle'!$A$9:$M$108,2,FALSE)</f>
        <v>0</v>
      </c>
      <c r="D52" s="33" t="e">
        <f>VLOOKUP($C52,'Équipes 1er cycle'!$A$7:$D$100,2,FALSE)</f>
        <v>#N/A</v>
      </c>
      <c r="E52" s="33" t="e">
        <f>VLOOKUP($C52,'Équipes 2e cycle'!$A$7:$D$108,3,FALSE)</f>
        <v>#N/A</v>
      </c>
      <c r="F52" s="33" t="e">
        <f>VLOOKUP($C52,'Équipes 1er cycle'!$A$7:$D$100,4,FALSE)</f>
        <v>#N/A</v>
      </c>
      <c r="G52" s="34">
        <f>LARGE('Pointage 2e cycle'!$M$9:$M$108,B52)</f>
        <v>0</v>
      </c>
      <c r="H52" s="35"/>
    </row>
    <row r="53" spans="1:8" s="9" customFormat="1" ht="22.5" customHeight="1" x14ac:dyDescent="0.25">
      <c r="A53" s="35"/>
      <c r="B53" s="32">
        <v>49</v>
      </c>
      <c r="C53" s="20">
        <f>VLOOKUP(G53,'Pointage 2e cycle'!$A$9:$M$108,2,FALSE)</f>
        <v>0</v>
      </c>
      <c r="D53" s="33" t="e">
        <f>VLOOKUP($C53,'Équipes 1er cycle'!$A$7:$D$100,2,FALSE)</f>
        <v>#N/A</v>
      </c>
      <c r="E53" s="33" t="e">
        <f>VLOOKUP($C53,'Équipes 2e cycle'!$A$7:$D$108,3,FALSE)</f>
        <v>#N/A</v>
      </c>
      <c r="F53" s="33" t="e">
        <f>VLOOKUP($C53,'Équipes 1er cycle'!$A$7:$D$100,4,FALSE)</f>
        <v>#N/A</v>
      </c>
      <c r="G53" s="34">
        <f>LARGE('Pointage 2e cycle'!$M$9:$M$108,B53)</f>
        <v>0</v>
      </c>
      <c r="H53" s="28"/>
    </row>
    <row r="54" spans="1:8" s="9" customFormat="1" ht="22.5" customHeight="1" thickBot="1" x14ac:dyDescent="0.3">
      <c r="A54" s="35"/>
      <c r="B54" s="32">
        <v>50</v>
      </c>
      <c r="C54" s="20">
        <f>VLOOKUP(G54,'Pointage 2e cycle'!$A$9:$M$108,2,FALSE)</f>
        <v>0</v>
      </c>
      <c r="D54" s="38" t="e">
        <f>VLOOKUP($C54,'Équipes 1er cycle'!$A$7:$D$100,2,FALSE)</f>
        <v>#N/A</v>
      </c>
      <c r="E54" s="33" t="e">
        <f>VLOOKUP($C54,'Équipes 2e cycle'!$A$7:$D$108,3,FALSE)</f>
        <v>#N/A</v>
      </c>
      <c r="F54" s="38" t="e">
        <f>VLOOKUP($C54,'Équipes 1er cycle'!$A$7:$D$100,4,FALSE)</f>
        <v>#N/A</v>
      </c>
      <c r="G54" s="34">
        <f>LARGE('Pointage 2e cycle'!$M$9:$M$108,B54)</f>
        <v>0</v>
      </c>
      <c r="H54" s="28"/>
    </row>
    <row r="55" spans="1:8" ht="22.5" customHeight="1" x14ac:dyDescent="0.2">
      <c r="A55" s="9"/>
      <c r="B55" s="32">
        <v>51</v>
      </c>
      <c r="C55" s="20">
        <f>VLOOKUP(G55,'Pointage 2e cycle'!$A$9:$M$108,2,FALSE)</f>
        <v>0</v>
      </c>
      <c r="E55" s="33" t="e">
        <f>VLOOKUP($C55,'Équipes 2e cycle'!$A$7:$D$108,3,FALSE)</f>
        <v>#N/A</v>
      </c>
      <c r="G55" s="34">
        <f>LARGE('Pointage 2e cycle'!$M$9:$M$108,B55)</f>
        <v>0</v>
      </c>
      <c r="H55" s="35"/>
    </row>
    <row r="56" spans="1:8" ht="22.5" customHeight="1" x14ac:dyDescent="0.2">
      <c r="A56" s="35"/>
      <c r="B56" s="32">
        <v>52</v>
      </c>
      <c r="C56" s="20">
        <f>VLOOKUP(G56,'Pointage 2e cycle'!$A$9:$M$108,2,FALSE)</f>
        <v>0</v>
      </c>
      <c r="E56" s="33" t="e">
        <f>VLOOKUP($C56,'Équipes 2e cycle'!$A$7:$D$108,3,FALSE)</f>
        <v>#N/A</v>
      </c>
      <c r="G56" s="34">
        <f>LARGE('Pointage 2e cycle'!$M$9:$M$108,B56)</f>
        <v>0</v>
      </c>
      <c r="H56" s="35"/>
    </row>
    <row r="57" spans="1:8" ht="22.5" customHeight="1" x14ac:dyDescent="0.2">
      <c r="A57" s="35"/>
      <c r="B57" s="32">
        <v>53</v>
      </c>
      <c r="C57" s="20">
        <f>VLOOKUP(G57,'Pointage 2e cycle'!$A$9:$M$108,2,FALSE)</f>
        <v>0</v>
      </c>
      <c r="E57" s="33" t="e">
        <f>VLOOKUP($C57,'Équipes 2e cycle'!$A$7:$D$108,3,FALSE)</f>
        <v>#N/A</v>
      </c>
      <c r="G57" s="34">
        <f>LARGE('Pointage 2e cycle'!$M$9:$M$108,B57)</f>
        <v>0</v>
      </c>
      <c r="H57" s="28"/>
    </row>
    <row r="58" spans="1:8" ht="22.5" customHeight="1" x14ac:dyDescent="0.2">
      <c r="A58" s="9"/>
      <c r="B58" s="32">
        <v>54</v>
      </c>
      <c r="C58" s="20">
        <f>VLOOKUP(G58,'Pointage 2e cycle'!$A$9:$M$108,2,FALSE)</f>
        <v>0</v>
      </c>
      <c r="E58" s="33" t="e">
        <f>VLOOKUP($C58,'Équipes 2e cycle'!$A$7:$D$108,3,FALSE)</f>
        <v>#N/A</v>
      </c>
      <c r="G58" s="34">
        <f>LARGE('Pointage 2e cycle'!$M$9:$M$108,B58)</f>
        <v>0</v>
      </c>
      <c r="H58" s="28"/>
    </row>
    <row r="59" spans="1:8" ht="22.5" customHeight="1" x14ac:dyDescent="0.2">
      <c r="A59" s="35"/>
      <c r="B59" s="32">
        <v>55</v>
      </c>
      <c r="C59" s="20">
        <f>VLOOKUP(G59,'Pointage 2e cycle'!$A$9:$M$108,2,FALSE)</f>
        <v>0</v>
      </c>
      <c r="E59" s="33" t="e">
        <f>VLOOKUP($C59,'Équipes 2e cycle'!$A$7:$D$108,3,FALSE)</f>
        <v>#N/A</v>
      </c>
      <c r="G59" s="34">
        <f>LARGE('Pointage 2e cycle'!$M$9:$M$108,B59)</f>
        <v>0</v>
      </c>
      <c r="H59" s="35"/>
    </row>
    <row r="60" spans="1:8" ht="22.5" customHeight="1" x14ac:dyDescent="0.2">
      <c r="A60" s="35"/>
      <c r="B60" s="32">
        <v>56</v>
      </c>
      <c r="C60" s="20">
        <f>VLOOKUP(G60,'Pointage 2e cycle'!$A$9:$M$108,2,FALSE)</f>
        <v>0</v>
      </c>
      <c r="E60" s="33" t="e">
        <f>VLOOKUP($C60,'Équipes 2e cycle'!$A$7:$D$108,3,FALSE)</f>
        <v>#N/A</v>
      </c>
      <c r="G60" s="34">
        <f>LARGE('Pointage 2e cycle'!$M$9:$M$108,B60)</f>
        <v>0</v>
      </c>
      <c r="H60" s="35"/>
    </row>
    <row r="61" spans="1:8" ht="22.5" customHeight="1" x14ac:dyDescent="0.2">
      <c r="A61" s="9"/>
      <c r="B61" s="32">
        <v>57</v>
      </c>
      <c r="C61" s="20">
        <f>VLOOKUP(G61,'Pointage 2e cycle'!$A$9:$M$108,2,FALSE)</f>
        <v>0</v>
      </c>
      <c r="E61" s="33" t="e">
        <f>VLOOKUP($C61,'Équipes 2e cycle'!$A$7:$D$108,3,FALSE)</f>
        <v>#N/A</v>
      </c>
      <c r="G61" s="34">
        <f>LARGE('Pointage 2e cycle'!$M$9:$M$108,B61)</f>
        <v>0</v>
      </c>
      <c r="H61" s="28"/>
    </row>
    <row r="62" spans="1:8" ht="22.5" customHeight="1" x14ac:dyDescent="0.2">
      <c r="A62" s="35"/>
      <c r="B62" s="32">
        <v>58</v>
      </c>
      <c r="C62" s="20">
        <f>VLOOKUP(G62,'Pointage 2e cycle'!$A$9:$M$108,2,FALSE)</f>
        <v>0</v>
      </c>
      <c r="E62" s="33" t="e">
        <f>VLOOKUP($C62,'Équipes 2e cycle'!$A$7:$D$108,3,FALSE)</f>
        <v>#N/A</v>
      </c>
      <c r="G62" s="34">
        <f>LARGE('Pointage 2e cycle'!$M$9:$M$108,B62)</f>
        <v>0</v>
      </c>
      <c r="H62" s="28"/>
    </row>
    <row r="63" spans="1:8" ht="22.5" customHeight="1" x14ac:dyDescent="0.2">
      <c r="A63" s="35"/>
      <c r="B63" s="32">
        <v>59</v>
      </c>
      <c r="C63" s="20">
        <f>VLOOKUP(G63,'Pointage 2e cycle'!$A$9:$M$108,2,FALSE)</f>
        <v>0</v>
      </c>
      <c r="E63" s="33" t="e">
        <f>VLOOKUP($C63,'Équipes 2e cycle'!$A$7:$D$108,3,FALSE)</f>
        <v>#N/A</v>
      </c>
      <c r="G63" s="34">
        <f>LARGE('Pointage 2e cycle'!$M$9:$M$108,B63)</f>
        <v>0</v>
      </c>
      <c r="H63" s="35"/>
    </row>
    <row r="64" spans="1:8" ht="22.5" customHeight="1" x14ac:dyDescent="0.2">
      <c r="A64" s="9"/>
      <c r="B64" s="32">
        <v>60</v>
      </c>
      <c r="C64" s="20">
        <f>VLOOKUP(G64,'Pointage 2e cycle'!$A$9:$M$108,2,FALSE)</f>
        <v>0</v>
      </c>
      <c r="E64" s="33" t="e">
        <f>VLOOKUP($C64,'Équipes 2e cycle'!$A$7:$D$108,3,FALSE)</f>
        <v>#N/A</v>
      </c>
      <c r="G64" s="34">
        <f>LARGE('Pointage 2e cycle'!$M$9:$M$108,B64)</f>
        <v>0</v>
      </c>
      <c r="H64" s="35"/>
    </row>
    <row r="65" spans="1:8" ht="22.5" customHeight="1" x14ac:dyDescent="0.2">
      <c r="A65" s="35"/>
      <c r="B65" s="32">
        <v>61</v>
      </c>
      <c r="C65" s="20">
        <f>VLOOKUP(G65,'Pointage 2e cycle'!$A$9:$M$108,2,FALSE)</f>
        <v>0</v>
      </c>
      <c r="E65" s="33" t="e">
        <f>VLOOKUP($C65,'Équipes 2e cycle'!$A$7:$D$108,3,FALSE)</f>
        <v>#N/A</v>
      </c>
      <c r="G65" s="34">
        <f>LARGE('Pointage 2e cycle'!$M$9:$M$108,B65)</f>
        <v>0</v>
      </c>
      <c r="H65" s="28"/>
    </row>
    <row r="66" spans="1:8" ht="22.5" customHeight="1" x14ac:dyDescent="0.2">
      <c r="A66" s="35"/>
      <c r="B66" s="32">
        <v>62</v>
      </c>
      <c r="C66" s="20">
        <f>VLOOKUP(G66,'Pointage 2e cycle'!$A$9:$M$108,2,FALSE)</f>
        <v>0</v>
      </c>
      <c r="E66" s="33" t="e">
        <f>VLOOKUP($C66,'Équipes 2e cycle'!$A$7:$D$108,3,FALSE)</f>
        <v>#N/A</v>
      </c>
      <c r="G66" s="34">
        <f>LARGE('Pointage 2e cycle'!$M$9:$M$108,B66)</f>
        <v>0</v>
      </c>
      <c r="H66" s="28"/>
    </row>
    <row r="67" spans="1:8" ht="22.5" customHeight="1" x14ac:dyDescent="0.2">
      <c r="A67" s="9"/>
      <c r="B67" s="32">
        <v>63</v>
      </c>
      <c r="C67" s="20">
        <f>VLOOKUP(G67,'Pointage 2e cycle'!$A$9:$M$108,2,FALSE)</f>
        <v>0</v>
      </c>
      <c r="E67" s="33" t="e">
        <f>VLOOKUP($C67,'Équipes 2e cycle'!$A$7:$D$108,3,FALSE)</f>
        <v>#N/A</v>
      </c>
      <c r="G67" s="34">
        <f>LARGE('Pointage 2e cycle'!$M$9:$M$108,B67)</f>
        <v>0</v>
      </c>
      <c r="H67" s="35"/>
    </row>
    <row r="68" spans="1:8" ht="22.5" customHeight="1" x14ac:dyDescent="0.2">
      <c r="A68" s="35"/>
      <c r="B68" s="32">
        <v>64</v>
      </c>
      <c r="C68" s="20">
        <f>VLOOKUP(G68,'Pointage 2e cycle'!$A$9:$M$108,2,FALSE)</f>
        <v>0</v>
      </c>
      <c r="E68" s="33" t="e">
        <f>VLOOKUP($C68,'Équipes 2e cycle'!$A$7:$D$108,3,FALSE)</f>
        <v>#N/A</v>
      </c>
      <c r="G68" s="34">
        <f>LARGE('Pointage 2e cycle'!$M$9:$M$108,B68)</f>
        <v>0</v>
      </c>
      <c r="H68" s="35"/>
    </row>
    <row r="69" spans="1:8" ht="22.5" customHeight="1" x14ac:dyDescent="0.2">
      <c r="A69" s="35"/>
      <c r="B69" s="32">
        <v>65</v>
      </c>
      <c r="C69" s="20">
        <f>VLOOKUP(G69,'Pointage 2e cycle'!$A$9:$M$108,2,FALSE)</f>
        <v>0</v>
      </c>
      <c r="E69" s="33" t="e">
        <f>VLOOKUP($C69,'Équipes 2e cycle'!$A$7:$D$108,3,FALSE)</f>
        <v>#N/A</v>
      </c>
      <c r="G69" s="34">
        <f>LARGE('Pointage 2e cycle'!$M$9:$M$108,B69)</f>
        <v>0</v>
      </c>
      <c r="H69" s="28"/>
    </row>
    <row r="70" spans="1:8" ht="22.5" customHeight="1" x14ac:dyDescent="0.2">
      <c r="A70" s="9"/>
      <c r="B70" s="32">
        <v>66</v>
      </c>
      <c r="C70" s="20">
        <f>VLOOKUP(G70,'Pointage 2e cycle'!$A$9:$M$108,2,FALSE)</f>
        <v>0</v>
      </c>
      <c r="E70" s="33" t="e">
        <f>VLOOKUP($C70,'Équipes 2e cycle'!$A$7:$D$108,3,FALSE)</f>
        <v>#N/A</v>
      </c>
      <c r="G70" s="34">
        <f>LARGE('Pointage 2e cycle'!$M$9:$M$108,B70)</f>
        <v>0</v>
      </c>
      <c r="H70" s="28"/>
    </row>
    <row r="71" spans="1:8" ht="22.5" customHeight="1" x14ac:dyDescent="0.2">
      <c r="A71" s="35"/>
      <c r="B71" s="32">
        <v>67</v>
      </c>
      <c r="C71" s="20">
        <f>VLOOKUP(G71,'Pointage 2e cycle'!$A$9:$M$108,2,FALSE)</f>
        <v>0</v>
      </c>
      <c r="E71" s="33" t="e">
        <f>VLOOKUP($C71,'Équipes 2e cycle'!$A$7:$D$108,3,FALSE)</f>
        <v>#N/A</v>
      </c>
      <c r="G71" s="34">
        <f>LARGE('Pointage 2e cycle'!$M$9:$M$108,B71)</f>
        <v>0</v>
      </c>
      <c r="H71" s="35"/>
    </row>
    <row r="72" spans="1:8" ht="22.5" customHeight="1" x14ac:dyDescent="0.2">
      <c r="A72" s="35"/>
      <c r="B72" s="32">
        <v>68</v>
      </c>
      <c r="C72" s="20">
        <f>VLOOKUP(G72,'Pointage 2e cycle'!$A$9:$M$108,2,FALSE)</f>
        <v>0</v>
      </c>
      <c r="E72" s="33" t="e">
        <f>VLOOKUP($C72,'Équipes 2e cycle'!$A$7:$D$108,3,FALSE)</f>
        <v>#N/A</v>
      </c>
      <c r="G72" s="34">
        <f>LARGE('Pointage 2e cycle'!$M$9:$M$108,B72)</f>
        <v>0</v>
      </c>
      <c r="H72" s="35"/>
    </row>
    <row r="73" spans="1:8" ht="22.5" customHeight="1" x14ac:dyDescent="0.2">
      <c r="A73" s="9"/>
      <c r="B73" s="32">
        <v>69</v>
      </c>
      <c r="C73" s="20">
        <f>VLOOKUP(G73,'Pointage 2e cycle'!$A$9:$M$108,2,FALSE)</f>
        <v>0</v>
      </c>
      <c r="E73" s="33" t="e">
        <f>VLOOKUP($C73,'Équipes 2e cycle'!$A$7:$D$108,3,FALSE)</f>
        <v>#N/A</v>
      </c>
      <c r="G73" s="34">
        <f>LARGE('Pointage 2e cycle'!$M$9:$M$108,B73)</f>
        <v>0</v>
      </c>
      <c r="H73" s="28"/>
    </row>
    <row r="74" spans="1:8" ht="22.5" customHeight="1" x14ac:dyDescent="0.2">
      <c r="A74" s="35"/>
      <c r="B74" s="32">
        <v>70</v>
      </c>
      <c r="C74" s="20">
        <f>VLOOKUP(G74,'Pointage 2e cycle'!$A$9:$M$108,2,FALSE)</f>
        <v>0</v>
      </c>
      <c r="E74" s="33" t="e">
        <f>VLOOKUP($C74,'Équipes 2e cycle'!$A$7:$D$108,3,FALSE)</f>
        <v>#N/A</v>
      </c>
      <c r="G74" s="34">
        <f>LARGE('Pointage 2e cycle'!$M$9:$M$108,B74)</f>
        <v>0</v>
      </c>
      <c r="H74" s="28"/>
    </row>
    <row r="75" spans="1:8" ht="22.5" customHeight="1" x14ac:dyDescent="0.2">
      <c r="A75" s="35"/>
      <c r="B75" s="32">
        <v>71</v>
      </c>
      <c r="C75" s="20">
        <f>VLOOKUP(G75,'Pointage 2e cycle'!$A$9:$M$108,2,FALSE)</f>
        <v>0</v>
      </c>
      <c r="E75" s="33" t="e">
        <f>VLOOKUP($C75,'Équipes 2e cycle'!$A$7:$D$108,3,FALSE)</f>
        <v>#N/A</v>
      </c>
      <c r="G75" s="34">
        <f>LARGE('Pointage 2e cycle'!$M$9:$M$108,B75)</f>
        <v>0</v>
      </c>
      <c r="H75" s="35"/>
    </row>
    <row r="76" spans="1:8" ht="22.5" customHeight="1" x14ac:dyDescent="0.2">
      <c r="A76" s="9"/>
      <c r="B76" s="32">
        <v>72</v>
      </c>
      <c r="C76" s="20">
        <f>VLOOKUP(G76,'Pointage 2e cycle'!$A$9:$M$108,2,FALSE)</f>
        <v>0</v>
      </c>
      <c r="E76" s="33" t="e">
        <f>VLOOKUP($C76,'Équipes 2e cycle'!$A$7:$D$108,3,FALSE)</f>
        <v>#N/A</v>
      </c>
      <c r="G76" s="34">
        <f>LARGE('Pointage 2e cycle'!$M$9:$M$108,B76)</f>
        <v>0</v>
      </c>
      <c r="H76" s="35"/>
    </row>
    <row r="77" spans="1:8" ht="22.5" customHeight="1" x14ac:dyDescent="0.2">
      <c r="A77" s="35"/>
      <c r="B77" s="32">
        <v>73</v>
      </c>
      <c r="C77" s="20">
        <f>VLOOKUP(G77,'Pointage 2e cycle'!$A$9:$M$108,2,FALSE)</f>
        <v>0</v>
      </c>
      <c r="E77" s="33" t="e">
        <f>VLOOKUP($C77,'Équipes 2e cycle'!$A$7:$D$108,3,FALSE)</f>
        <v>#N/A</v>
      </c>
      <c r="G77" s="34">
        <f>LARGE('Pointage 2e cycle'!$M$9:$M$108,B77)</f>
        <v>0</v>
      </c>
      <c r="H77" s="28"/>
    </row>
    <row r="78" spans="1:8" ht="22.5" customHeight="1" x14ac:dyDescent="0.2">
      <c r="A78" s="35"/>
      <c r="B78" s="32">
        <v>74</v>
      </c>
      <c r="C78" s="20">
        <f>VLOOKUP(G78,'Pointage 2e cycle'!$A$9:$M$108,2,FALSE)</f>
        <v>0</v>
      </c>
      <c r="E78" s="33" t="e">
        <f>VLOOKUP($C78,'Équipes 2e cycle'!$A$7:$D$108,3,FALSE)</f>
        <v>#N/A</v>
      </c>
      <c r="G78" s="34">
        <f>LARGE('Pointage 2e cycle'!$M$9:$M$108,B78)</f>
        <v>0</v>
      </c>
      <c r="H78" s="28"/>
    </row>
    <row r="79" spans="1:8" ht="22.5" customHeight="1" x14ac:dyDescent="0.2">
      <c r="A79" s="9"/>
      <c r="B79" s="32">
        <v>75</v>
      </c>
      <c r="C79" s="20">
        <f>VLOOKUP(G79,'Pointage 2e cycle'!$A$9:$M$108,2,FALSE)</f>
        <v>0</v>
      </c>
      <c r="E79" s="33" t="e">
        <f>VLOOKUP($C79,'Équipes 2e cycle'!$A$7:$D$108,3,FALSE)</f>
        <v>#N/A</v>
      </c>
      <c r="G79" s="34">
        <f>LARGE('Pointage 2e cycle'!$M$9:$M$108,B79)</f>
        <v>0</v>
      </c>
      <c r="H79" s="35"/>
    </row>
    <row r="80" spans="1:8" ht="22.5" customHeight="1" x14ac:dyDescent="0.2">
      <c r="A80" s="35"/>
      <c r="B80" s="32">
        <v>76</v>
      </c>
      <c r="C80" s="20">
        <f>VLOOKUP(G80,'Pointage 2e cycle'!$A$9:$M$108,2,FALSE)</f>
        <v>0</v>
      </c>
      <c r="E80" s="33" t="e">
        <f>VLOOKUP($C80,'Équipes 2e cycle'!$A$7:$D$108,3,FALSE)</f>
        <v>#N/A</v>
      </c>
      <c r="G80" s="34">
        <f>LARGE('Pointage 2e cycle'!$M$9:$M$108,B80)</f>
        <v>0</v>
      </c>
      <c r="H80" s="35"/>
    </row>
    <row r="81" spans="1:8" ht="22.5" customHeight="1" x14ac:dyDescent="0.2">
      <c r="A81" s="35"/>
      <c r="B81" s="32">
        <v>77</v>
      </c>
      <c r="C81" s="20">
        <f>VLOOKUP(G81,'Pointage 2e cycle'!$A$9:$M$108,2,FALSE)</f>
        <v>0</v>
      </c>
      <c r="E81" s="33" t="e">
        <f>VLOOKUP($C81,'Équipes 2e cycle'!$A$7:$D$108,3,FALSE)</f>
        <v>#N/A</v>
      </c>
      <c r="G81" s="34">
        <f>LARGE('Pointage 2e cycle'!$M$9:$M$108,B81)</f>
        <v>0</v>
      </c>
      <c r="H81" s="28"/>
    </row>
    <row r="82" spans="1:8" ht="22.5" customHeight="1" x14ac:dyDescent="0.2">
      <c r="A82" s="9"/>
      <c r="B82" s="32">
        <v>78</v>
      </c>
      <c r="C82" s="20">
        <f>VLOOKUP(G82,'Pointage 2e cycle'!$A$9:$M$108,2,FALSE)</f>
        <v>0</v>
      </c>
      <c r="E82" s="33" t="e">
        <f>VLOOKUP($C82,'Équipes 2e cycle'!$A$7:$D$108,3,FALSE)</f>
        <v>#N/A</v>
      </c>
      <c r="G82" s="34">
        <f>LARGE('Pointage 2e cycle'!$M$9:$M$108,B82)</f>
        <v>0</v>
      </c>
      <c r="H82" s="28"/>
    </row>
    <row r="83" spans="1:8" ht="22.5" customHeight="1" x14ac:dyDescent="0.2">
      <c r="A83" s="35"/>
      <c r="B83" s="32">
        <v>79</v>
      </c>
      <c r="C83" s="20">
        <f>VLOOKUP(G83,'Pointage 2e cycle'!$A$9:$M$108,2,FALSE)</f>
        <v>0</v>
      </c>
      <c r="E83" s="33" t="e">
        <f>VLOOKUP($C83,'Équipes 2e cycle'!$A$7:$D$108,3,FALSE)</f>
        <v>#N/A</v>
      </c>
      <c r="G83" s="34">
        <f>LARGE('Pointage 2e cycle'!$M$9:$M$108,B83)</f>
        <v>0</v>
      </c>
      <c r="H83" s="35"/>
    </row>
    <row r="84" spans="1:8" ht="22.5" customHeight="1" x14ac:dyDescent="0.2">
      <c r="A84" s="35"/>
      <c r="B84" s="32">
        <v>80</v>
      </c>
      <c r="C84" s="20">
        <f>VLOOKUP(G84,'Pointage 2e cycle'!$A$9:$M$108,2,FALSE)</f>
        <v>0</v>
      </c>
      <c r="E84" s="33" t="e">
        <f>VLOOKUP($C84,'Équipes 2e cycle'!$A$7:$D$108,3,FALSE)</f>
        <v>#N/A</v>
      </c>
      <c r="G84" s="34">
        <f>LARGE('Pointage 2e cycle'!$M$9:$M$108,B84)</f>
        <v>0</v>
      </c>
      <c r="H84" s="35"/>
    </row>
    <row r="85" spans="1:8" ht="22.5" customHeight="1" x14ac:dyDescent="0.2">
      <c r="A85" s="9"/>
      <c r="B85" s="32">
        <v>81</v>
      </c>
      <c r="C85" s="20">
        <f>VLOOKUP(G85,'Pointage 2e cycle'!$A$9:$M$108,2,FALSE)</f>
        <v>0</v>
      </c>
      <c r="E85" s="33" t="e">
        <f>VLOOKUP($C85,'Équipes 2e cycle'!$A$7:$D$108,3,FALSE)</f>
        <v>#N/A</v>
      </c>
      <c r="G85" s="34">
        <f>LARGE('Pointage 2e cycle'!$M$9:$M$108,B85)</f>
        <v>0</v>
      </c>
      <c r="H85" s="28"/>
    </row>
    <row r="86" spans="1:8" ht="22.5" customHeight="1" x14ac:dyDescent="0.2">
      <c r="A86" s="35"/>
      <c r="B86" s="32">
        <v>82</v>
      </c>
      <c r="C86" s="20">
        <f>VLOOKUP(G86,'Pointage 2e cycle'!$A$9:$M$108,2,FALSE)</f>
        <v>0</v>
      </c>
      <c r="E86" s="33" t="e">
        <f>VLOOKUP($C86,'Équipes 2e cycle'!$A$7:$D$108,3,FALSE)</f>
        <v>#N/A</v>
      </c>
      <c r="G86" s="34">
        <f>LARGE('Pointage 2e cycle'!$M$9:$M$108,B86)</f>
        <v>0</v>
      </c>
      <c r="H86" s="28"/>
    </row>
    <row r="87" spans="1:8" ht="22.5" customHeight="1" x14ac:dyDescent="0.2">
      <c r="A87" s="35"/>
      <c r="B87" s="32">
        <v>83</v>
      </c>
      <c r="C87" s="20">
        <f>VLOOKUP(G87,'Pointage 2e cycle'!$A$9:$M$108,2,FALSE)</f>
        <v>0</v>
      </c>
      <c r="E87" s="33" t="e">
        <f>VLOOKUP($C87,'Équipes 2e cycle'!$A$7:$D$108,3,FALSE)</f>
        <v>#N/A</v>
      </c>
      <c r="G87" s="34">
        <f>LARGE('Pointage 2e cycle'!$M$9:$M$108,B87)</f>
        <v>0</v>
      </c>
      <c r="H87" s="35"/>
    </row>
    <row r="88" spans="1:8" ht="22.5" customHeight="1" x14ac:dyDescent="0.2">
      <c r="A88" s="9"/>
      <c r="B88" s="32">
        <v>84</v>
      </c>
      <c r="C88" s="20">
        <f>VLOOKUP(G88,'Pointage 2e cycle'!$A$9:$M$108,2,FALSE)</f>
        <v>0</v>
      </c>
      <c r="E88" s="33" t="e">
        <f>VLOOKUP($C88,'Équipes 2e cycle'!$A$7:$D$108,3,FALSE)</f>
        <v>#N/A</v>
      </c>
      <c r="G88" s="34">
        <f>LARGE('Pointage 2e cycle'!$M$9:$M$108,B88)</f>
        <v>0</v>
      </c>
      <c r="H88" s="35"/>
    </row>
    <row r="89" spans="1:8" ht="22.5" customHeight="1" x14ac:dyDescent="0.2">
      <c r="A89" s="35"/>
      <c r="B89" s="32">
        <v>85</v>
      </c>
      <c r="C89" s="20">
        <f>VLOOKUP(G89,'Pointage 2e cycle'!$A$9:$M$108,2,FALSE)</f>
        <v>0</v>
      </c>
      <c r="E89" s="33" t="e">
        <f>VLOOKUP($C89,'Équipes 2e cycle'!$A$7:$D$108,3,FALSE)</f>
        <v>#N/A</v>
      </c>
      <c r="G89" s="34">
        <f>LARGE('Pointage 2e cycle'!$M$9:$M$108,B89)</f>
        <v>0</v>
      </c>
      <c r="H89" s="28"/>
    </row>
    <row r="90" spans="1:8" ht="22.5" customHeight="1" x14ac:dyDescent="0.2">
      <c r="A90" s="35"/>
      <c r="B90" s="32">
        <v>86</v>
      </c>
      <c r="C90" s="20">
        <f>VLOOKUP(G90,'Pointage 2e cycle'!$A$9:$M$108,2,FALSE)</f>
        <v>0</v>
      </c>
      <c r="E90" s="33" t="e">
        <f>VLOOKUP($C90,'Équipes 2e cycle'!$A$7:$D$108,3,FALSE)</f>
        <v>#N/A</v>
      </c>
      <c r="G90" s="34">
        <f>LARGE('Pointage 2e cycle'!$M$9:$M$108,B90)</f>
        <v>0</v>
      </c>
      <c r="H90" s="28"/>
    </row>
    <row r="91" spans="1:8" ht="22.5" customHeight="1" x14ac:dyDescent="0.2">
      <c r="A91" s="9"/>
      <c r="B91" s="32">
        <v>87</v>
      </c>
      <c r="C91" s="20">
        <f>VLOOKUP(G91,'Pointage 2e cycle'!$A$9:$M$108,2,FALSE)</f>
        <v>0</v>
      </c>
      <c r="E91" s="33" t="e">
        <f>VLOOKUP($C91,'Équipes 2e cycle'!$A$7:$D$108,3,FALSE)</f>
        <v>#N/A</v>
      </c>
      <c r="G91" s="34">
        <f>LARGE('Pointage 2e cycle'!$M$9:$M$108,B91)</f>
        <v>0</v>
      </c>
      <c r="H91" s="35"/>
    </row>
    <row r="92" spans="1:8" ht="22.5" customHeight="1" x14ac:dyDescent="0.2">
      <c r="A92" s="35"/>
      <c r="B92" s="32">
        <v>88</v>
      </c>
      <c r="C92" s="20">
        <f>VLOOKUP(G92,'Pointage 2e cycle'!$A$9:$M$108,2,FALSE)</f>
        <v>0</v>
      </c>
      <c r="E92" s="33" t="e">
        <f>VLOOKUP($C92,'Équipes 2e cycle'!$A$7:$D$108,3,FALSE)</f>
        <v>#N/A</v>
      </c>
      <c r="G92" s="34">
        <f>LARGE('Pointage 2e cycle'!$M$9:$M$108,B92)</f>
        <v>0</v>
      </c>
      <c r="H92" s="35"/>
    </row>
    <row r="93" spans="1:8" ht="22.5" customHeight="1" x14ac:dyDescent="0.2">
      <c r="A93" s="35"/>
      <c r="B93" s="32">
        <v>89</v>
      </c>
      <c r="C93" s="20">
        <f>VLOOKUP(G93,'Pointage 2e cycle'!$A$9:$M$108,2,FALSE)</f>
        <v>0</v>
      </c>
      <c r="E93" s="33" t="e">
        <f>VLOOKUP($C93,'Équipes 2e cycle'!$A$7:$D$108,3,FALSE)</f>
        <v>#N/A</v>
      </c>
      <c r="G93" s="34">
        <f>LARGE('Pointage 2e cycle'!$M$9:$M$108,B93)</f>
        <v>0</v>
      </c>
      <c r="H93" s="28"/>
    </row>
    <row r="94" spans="1:8" ht="22.5" customHeight="1" x14ac:dyDescent="0.2">
      <c r="A94" s="9"/>
      <c r="B94" s="32">
        <v>90</v>
      </c>
      <c r="C94" s="20">
        <f>VLOOKUP(G94,'Pointage 2e cycle'!$A$9:$M$108,2,FALSE)</f>
        <v>0</v>
      </c>
      <c r="E94" s="33" t="e">
        <f>VLOOKUP($C94,'Équipes 2e cycle'!$A$7:$D$108,3,FALSE)</f>
        <v>#N/A</v>
      </c>
      <c r="G94" s="34">
        <f>LARGE('Pointage 2e cycle'!$M$9:$M$108,B94)</f>
        <v>0</v>
      </c>
      <c r="H94" s="28"/>
    </row>
    <row r="95" spans="1:8" ht="22.5" customHeight="1" x14ac:dyDescent="0.2">
      <c r="A95" s="35"/>
      <c r="B95" s="32">
        <v>91</v>
      </c>
      <c r="C95" s="20">
        <f>VLOOKUP(G95,'Pointage 2e cycle'!$A$9:$M$108,2,FALSE)</f>
        <v>0</v>
      </c>
      <c r="E95" s="33" t="e">
        <f>VLOOKUP($C95,'Équipes 2e cycle'!$A$7:$D$108,3,FALSE)</f>
        <v>#N/A</v>
      </c>
      <c r="G95" s="34">
        <f>LARGE('Pointage 2e cycle'!$M$9:$M$108,B95)</f>
        <v>0</v>
      </c>
      <c r="H95" s="35"/>
    </row>
    <row r="96" spans="1:8" ht="22.5" customHeight="1" x14ac:dyDescent="0.2">
      <c r="A96" s="35"/>
      <c r="B96" s="32">
        <v>92</v>
      </c>
      <c r="C96" s="20">
        <f>VLOOKUP(G96,'Pointage 2e cycle'!$A$9:$M$108,2,FALSE)</f>
        <v>0</v>
      </c>
      <c r="E96" s="33" t="e">
        <f>VLOOKUP($C96,'Équipes 2e cycle'!$A$7:$D$108,3,FALSE)</f>
        <v>#N/A</v>
      </c>
      <c r="G96" s="34">
        <f>LARGE('Pointage 2e cycle'!$M$9:$M$108,B96)</f>
        <v>0</v>
      </c>
      <c r="H96" s="35"/>
    </row>
    <row r="97" spans="1:8" ht="22.5" customHeight="1" x14ac:dyDescent="0.2">
      <c r="A97" s="9"/>
      <c r="B97" s="32">
        <v>93</v>
      </c>
      <c r="C97" s="20">
        <f>VLOOKUP(G97,'Pointage 2e cycle'!$A$9:$M$108,2,FALSE)</f>
        <v>0</v>
      </c>
      <c r="E97" s="33" t="e">
        <f>VLOOKUP($C97,'Équipes 2e cycle'!$A$7:$D$108,3,FALSE)</f>
        <v>#N/A</v>
      </c>
      <c r="G97" s="34">
        <f>LARGE('Pointage 2e cycle'!$M$9:$M$108,B97)</f>
        <v>0</v>
      </c>
      <c r="H97" s="28"/>
    </row>
    <row r="98" spans="1:8" ht="22.5" customHeight="1" x14ac:dyDescent="0.2">
      <c r="A98" s="35"/>
      <c r="B98" s="32">
        <v>94</v>
      </c>
      <c r="C98" s="20">
        <f>VLOOKUP(G98,'Pointage 2e cycle'!$A$9:$M$108,2,FALSE)</f>
        <v>0</v>
      </c>
      <c r="E98" s="33" t="e">
        <f>VLOOKUP($C98,'Équipes 2e cycle'!$A$7:$D$108,3,FALSE)</f>
        <v>#N/A</v>
      </c>
      <c r="G98" s="34">
        <f>LARGE('Pointage 2e cycle'!$M$9:$M$108,B98)</f>
        <v>0</v>
      </c>
      <c r="H98" s="28"/>
    </row>
    <row r="99" spans="1:8" ht="22.5" customHeight="1" x14ac:dyDescent="0.2">
      <c r="A99" s="35"/>
      <c r="B99" s="32">
        <v>95</v>
      </c>
      <c r="C99" s="20">
        <f>VLOOKUP(G99,'Pointage 2e cycle'!$A$9:$M$108,2,FALSE)</f>
        <v>0</v>
      </c>
      <c r="E99" s="33" t="e">
        <f>VLOOKUP($C99,'Équipes 2e cycle'!$A$7:$D$108,3,FALSE)</f>
        <v>#N/A</v>
      </c>
      <c r="G99" s="34">
        <f>LARGE('Pointage 2e cycle'!$M$9:$M$108,B99)</f>
        <v>0</v>
      </c>
      <c r="H99" s="35"/>
    </row>
    <row r="100" spans="1:8" ht="22.5" customHeight="1" x14ac:dyDescent="0.2">
      <c r="A100" s="9"/>
      <c r="B100" s="32">
        <v>96</v>
      </c>
      <c r="C100" s="20">
        <f>VLOOKUP(G100,'Pointage 2e cycle'!$A$9:$M$108,2,FALSE)</f>
        <v>0</v>
      </c>
      <c r="E100" s="33" t="e">
        <f>VLOOKUP($C100,'Équipes 2e cycle'!$A$7:$D$108,3,FALSE)</f>
        <v>#N/A</v>
      </c>
      <c r="G100" s="34">
        <f>LARGE('Pointage 2e cycle'!$M$9:$M$108,B100)</f>
        <v>0</v>
      </c>
      <c r="H100" s="35"/>
    </row>
    <row r="101" spans="1:8" ht="22.5" customHeight="1" x14ac:dyDescent="0.2">
      <c r="A101" s="35"/>
      <c r="B101" s="32">
        <v>97</v>
      </c>
      <c r="C101" s="20">
        <f>VLOOKUP(G101,'Pointage 2e cycle'!$A$9:$M$108,2,FALSE)</f>
        <v>0</v>
      </c>
      <c r="E101" s="33" t="e">
        <f>VLOOKUP($C101,'Équipes 2e cycle'!$A$7:$D$108,3,FALSE)</f>
        <v>#N/A</v>
      </c>
      <c r="G101" s="34">
        <f>LARGE('Pointage 2e cycle'!$M$9:$M$108,B101)</f>
        <v>0</v>
      </c>
      <c r="H101" s="28"/>
    </row>
    <row r="102" spans="1:8" ht="22.5" customHeight="1" x14ac:dyDescent="0.2">
      <c r="A102" s="35"/>
      <c r="B102" s="32">
        <v>98</v>
      </c>
      <c r="C102" s="20">
        <f>VLOOKUP(G102,'Pointage 2e cycle'!$A$9:$M$108,2,FALSE)</f>
        <v>0</v>
      </c>
      <c r="E102" s="33" t="e">
        <f>VLOOKUP($C102,'Équipes 2e cycle'!$A$7:$D$108,3,FALSE)</f>
        <v>#N/A</v>
      </c>
      <c r="G102" s="34">
        <f>LARGE('Pointage 2e cycle'!$M$9:$M$108,B102)</f>
        <v>0</v>
      </c>
      <c r="H102" s="28"/>
    </row>
    <row r="103" spans="1:8" ht="22.5" customHeight="1" x14ac:dyDescent="0.2">
      <c r="A103" s="9"/>
      <c r="B103" s="32">
        <v>99</v>
      </c>
      <c r="C103" s="20">
        <f>VLOOKUP(G103,'Pointage 2e cycle'!$A$9:$M$108,2,FALSE)</f>
        <v>0</v>
      </c>
      <c r="E103" s="33" t="e">
        <f>VLOOKUP($C103,'Équipes 2e cycle'!$A$7:$D$108,3,FALSE)</f>
        <v>#N/A</v>
      </c>
      <c r="G103" s="34">
        <f>LARGE('Pointage 2e cycle'!$M$9:$M$108,B103)</f>
        <v>0</v>
      </c>
      <c r="H103" s="35"/>
    </row>
    <row r="104" spans="1:8" ht="22.5" customHeight="1" thickBot="1" x14ac:dyDescent="0.25">
      <c r="A104" s="35"/>
      <c r="B104" s="37">
        <v>100</v>
      </c>
      <c r="C104" s="44">
        <f>VLOOKUP(G104,'Pointage 2e cycle'!$A$9:$M$108,2,FALSE)</f>
        <v>0</v>
      </c>
      <c r="D104" s="45"/>
      <c r="E104" s="38" t="e">
        <f>VLOOKUP($C104,'Équipes 2e cycle'!$A$7:$D$108,3,FALSE)</f>
        <v>#N/A</v>
      </c>
      <c r="F104" s="45"/>
      <c r="G104" s="39">
        <f>LARGE('Pointage 2e cycle'!$M$9:$M$108,B104)</f>
        <v>0</v>
      </c>
      <c r="H104" s="35"/>
    </row>
  </sheetData>
  <sheetProtection algorithmName="SHA-512" hashValue="/c4o6y7m4gtmwC+4+gmsoP78GD0sh1AEFe9kBDvPm79J6qn5HlxwS3W2LQfXIRJbzzNLvi54hOUVcnfVxHgoXA==" saltValue="NVsoB16Mjzv65cKzwWTQ/g==" spinCount="100000" sheet="1" objects="1" scenarios="1"/>
  <mergeCells count="2">
    <mergeCell ref="B1:G1"/>
    <mergeCell ref="B2:G2"/>
  </mergeCells>
  <conditionalFormatting sqref="C5:C104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ba748b-eadf-43c2-b4a4-06bc211162c6">
      <Terms xmlns="http://schemas.microsoft.com/office/infopath/2007/PartnerControls"/>
    </lcf76f155ced4ddcb4097134ff3c332f>
    <TaxCatchAll xmlns="dccb84a8-50ad-4bdd-8723-b3f01e4e8ca0" xsi:nil="true"/>
    <_dlc_DocId xmlns="dccb84a8-50ad-4bdd-8723-b3f01e4e8ca0">QC6VWSTSPE23-1082571104-1587752</_dlc_DocId>
    <_dlc_DocIdUrl xmlns="dccb84a8-50ad-4bdd-8723-b3f01e4e8ca0">
      <Url>https://reseautechnoscience.sharepoint.com/sites/Serveur_R/_layouts/15/DocIdRedir.aspx?ID=QC6VWSTSPE23-1082571104-1587752</Url>
      <Description>QC6VWSTSPE23-1082571104-1587752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90FBF1CE354459A06C055170AD682" ma:contentTypeVersion="16" ma:contentTypeDescription="Crée un document." ma:contentTypeScope="" ma:versionID="1d73c3fcbd4c0d50f16818fe67214ae3">
  <xsd:schema xmlns:xsd="http://www.w3.org/2001/XMLSchema" xmlns:xs="http://www.w3.org/2001/XMLSchema" xmlns:p="http://schemas.microsoft.com/office/2006/metadata/properties" xmlns:ns2="dccb84a8-50ad-4bdd-8723-b3f01e4e8ca0" xmlns:ns3="d3ba748b-eadf-43c2-b4a4-06bc211162c6" targetNamespace="http://schemas.microsoft.com/office/2006/metadata/properties" ma:root="true" ma:fieldsID="68ec378a4d21692f7b2e5776afc8ffe5" ns2:_="" ns3:_="">
    <xsd:import namespace="dccb84a8-50ad-4bdd-8723-b3f01e4e8ca0"/>
    <xsd:import namespace="d3ba748b-eadf-43c2-b4a4-06bc211162c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cb84a8-50ad-4bdd-8723-b3f01e4e8ca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b9f45cee-2931-4167-895a-82b5d285c7ce}" ma:internalName="TaxCatchAll" ma:showField="CatchAllData" ma:web="dccb84a8-50ad-4bdd-8723-b3f01e4e8c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ba748b-eadf-43c2-b4a4-06bc21116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9c078f0b-2305-4889-8198-ee398ad9d4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70B109-1FD3-49F3-9588-A38C28F63252}">
  <ds:schemaRefs>
    <ds:schemaRef ds:uri="http://purl.org/dc/dcmitype/"/>
    <ds:schemaRef ds:uri="http://www.w3.org/XML/1998/namespace"/>
    <ds:schemaRef ds:uri="http://schemas.microsoft.com/office/2006/metadata/properties"/>
    <ds:schemaRef ds:uri="http://purl.org/dc/terms/"/>
    <ds:schemaRef ds:uri="dccb84a8-50ad-4bdd-8723-b3f01e4e8ca0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d3ba748b-eadf-43c2-b4a4-06bc211162c6"/>
  </ds:schemaRefs>
</ds:datastoreItem>
</file>

<file path=customXml/itemProps2.xml><?xml version="1.0" encoding="utf-8"?>
<ds:datastoreItem xmlns:ds="http://schemas.openxmlformats.org/officeDocument/2006/customXml" ds:itemID="{D9F0E76E-F5E1-413C-8B99-C54884CB44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36A881-3723-4078-91C1-A40D72E8051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A3059D2-99D4-4DCD-AB01-9E4F769409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Mode d'emploi</vt:lpstr>
      <vt:lpstr>Équipes 1er cycle</vt:lpstr>
      <vt:lpstr>Pointage 1er cycle</vt:lpstr>
      <vt:lpstr>Résultats préliminaires 1er cy.</vt:lpstr>
      <vt:lpstr>Classement 1er cycle</vt:lpstr>
      <vt:lpstr>Équipes 2e cycle</vt:lpstr>
      <vt:lpstr>Pointage 2e cycle</vt:lpstr>
      <vt:lpstr>Résultats préliminaires 2e cy.</vt:lpstr>
      <vt:lpstr>Classement 2e cycle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Bolduc</dc:creator>
  <cp:lastModifiedBy>Simon Bélanger</cp:lastModifiedBy>
  <dcterms:created xsi:type="dcterms:W3CDTF">2015-01-18T20:23:58Z</dcterms:created>
  <dcterms:modified xsi:type="dcterms:W3CDTF">2025-10-28T17:55:32Z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0x0101002BD90FBF1CE354459A06C055170AD682</vt:lpwstr>
  </property>
  <property fmtid="{D5CDD505-2E9C-101B-9397-08002B2CF9AE}" pid="3" name="_dlc_DocIdItemGuid">
    <vt:lpwstr>19f04aa5-d81c-43de-bf89-3d100f19aacd</vt:lpwstr>
  </property>
  <property fmtid="{D5CDD505-2E9C-101B-9397-08002B2CF9AE}" pid="4" name="MediaServiceImageTags">
    <vt:lpwstr/>
  </property>
</Properties>
</file>